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Y\Documents\Documentos Oficina Financiera\Documentos Presupuestales\ANTEPROYECTO DE PPTO\2024\"/>
    </mc:Choice>
  </mc:AlternateContent>
  <xr:revisionPtr revIDLastSave="0" documentId="13_ncr:1_{30EDE4B8-2C0B-41A2-9EA7-D09B7DA1D37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ASTOS 2024 GOBERNACION" sheetId="3" r:id="rId1"/>
    <sheet name="INGRESOS 2024" sheetId="7" r:id="rId2"/>
    <sheet name="cxc Gober" sheetId="5" state="hidden" r:id="rId3"/>
    <sheet name="Gastos con SUBRUBROS" sheetId="2" state="hidden" r:id="rId4"/>
    <sheet name="Gastos" sheetId="1" state="hidden" r:id="rId5"/>
    <sheet name="CAJA MENOR" sheetId="4" state="hidden" r:id="rId6"/>
  </sheets>
  <externalReferences>
    <externalReference r:id="rId7"/>
  </externalReferences>
  <definedNames>
    <definedName name="_xlnm._FilterDatabase" localSheetId="4" hidden="1">Gastos!$A$5:$N$89</definedName>
    <definedName name="_xlnm._FilterDatabase" localSheetId="0" hidden="1">'GASTOS 2024 GOBERNACION'!$A$5:$F$116</definedName>
    <definedName name="_xlnm._FilterDatabase" localSheetId="3" hidden="1">'Gastos con SUBRUBROS'!$A$5:$N$122</definedName>
    <definedName name="_xlnm.Print_Area" localSheetId="0">'GASTOS 2024 GOBERNACION'!$A$1:$E$116</definedName>
    <definedName name="_xlnm.Print_Titles" localSheetId="0">'GASTOS 2024 GOBERNACION'!$3:$5</definedName>
    <definedName name="_xlnm.Print_Titles" localSheetId="3">'Gastos con SUBRUBROS'!$3:$5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3" l="1"/>
  <c r="E104" i="3" l="1"/>
  <c r="E107" i="3"/>
  <c r="E115" i="3"/>
  <c r="E114" i="3" s="1"/>
  <c r="E103" i="3" l="1"/>
  <c r="E102" i="3" s="1"/>
  <c r="E101" i="3" s="1"/>
  <c r="E11" i="3" l="1"/>
  <c r="F10" i="7" l="1"/>
  <c r="F9" i="7" s="1"/>
  <c r="F7" i="7"/>
  <c r="F6" i="7" s="1"/>
  <c r="F5" i="7" l="1"/>
  <c r="F4" i="7" s="1"/>
  <c r="F3" i="7" s="1"/>
  <c r="E97" i="3" l="1"/>
  <c r="E60" i="3" l="1"/>
  <c r="E94" i="3" l="1"/>
  <c r="E71" i="3"/>
  <c r="E70" i="3" s="1"/>
  <c r="E69" i="3" s="1"/>
  <c r="E91" i="3" l="1"/>
  <c r="E78" i="3"/>
  <c r="H11" i="7" l="1"/>
  <c r="H8" i="7"/>
  <c r="E6" i="7"/>
  <c r="E7" i="7"/>
  <c r="E10" i="7"/>
  <c r="E9" i="7" s="1"/>
  <c r="E5" i="7" l="1"/>
  <c r="E4" i="7" s="1"/>
  <c r="E3" i="7" s="1"/>
  <c r="H3" i="7"/>
  <c r="C49" i="5" l="1"/>
  <c r="C50" i="5" s="1"/>
  <c r="C51" i="5" s="1"/>
  <c r="G7" i="4" l="1"/>
  <c r="G6" i="4"/>
  <c r="G5" i="4"/>
  <c r="G4" i="4"/>
  <c r="G8" i="4" s="1"/>
  <c r="E8" i="4"/>
  <c r="D8" i="4"/>
  <c r="D10" i="4" s="1"/>
  <c r="N112" i="2" l="1"/>
  <c r="N87" i="2"/>
  <c r="E63" i="3" l="1"/>
  <c r="E66" i="3"/>
  <c r="E29" i="3"/>
  <c r="E49" i="3"/>
  <c r="E48" i="3" s="1"/>
  <c r="E81" i="3"/>
  <c r="E24" i="3"/>
  <c r="E110" i="3"/>
  <c r="E100" i="3" s="1"/>
  <c r="N86" i="2"/>
  <c r="E59" i="3" l="1"/>
  <c r="E10" i="3"/>
  <c r="E9" i="3" s="1"/>
  <c r="E8" i="3" s="1"/>
  <c r="E77" i="3"/>
  <c r="N53" i="2"/>
  <c r="N52" i="2"/>
  <c r="N17" i="2"/>
  <c r="N16" i="2"/>
  <c r="E58" i="3" l="1"/>
  <c r="E57" i="3" s="1"/>
  <c r="N53" i="1"/>
  <c r="N52" i="1"/>
  <c r="N17" i="1"/>
  <c r="N16" i="1"/>
  <c r="N71" i="1" l="1"/>
  <c r="N70" i="1" l="1"/>
  <c r="N79" i="2" l="1"/>
  <c r="N78" i="1" l="1"/>
  <c r="N85" i="2" l="1"/>
  <c r="N80" i="2" s="1"/>
  <c r="N81" i="1" l="1"/>
  <c r="N19" i="2" l="1"/>
  <c r="N19" i="1"/>
  <c r="N39" i="1"/>
  <c r="N39" i="2"/>
  <c r="N72" i="1"/>
  <c r="N71" i="2"/>
  <c r="N21" i="1"/>
  <c r="N21" i="2"/>
  <c r="N30" i="1"/>
  <c r="N30" i="2"/>
  <c r="N41" i="2"/>
  <c r="N41" i="1"/>
  <c r="N49" i="1"/>
  <c r="N49" i="2"/>
  <c r="N57" i="1"/>
  <c r="N57" i="2"/>
  <c r="N75" i="1"/>
  <c r="N75" i="2"/>
  <c r="N47" i="1"/>
  <c r="N47" i="2"/>
  <c r="N22" i="2"/>
  <c r="N22" i="1"/>
  <c r="N33" i="1"/>
  <c r="N33" i="2"/>
  <c r="N43" i="2"/>
  <c r="N43" i="1"/>
  <c r="N55" i="1"/>
  <c r="N55" i="2"/>
  <c r="N64" i="1"/>
  <c r="N64" i="2"/>
  <c r="N27" i="1"/>
  <c r="N27" i="2"/>
  <c r="N13" i="2"/>
  <c r="N13" i="1"/>
  <c r="N15" i="2"/>
  <c r="N15" i="1"/>
  <c r="N25" i="2"/>
  <c r="N25" i="1"/>
  <c r="N35" i="2"/>
  <c r="N35" i="1"/>
  <c r="N45" i="2"/>
  <c r="N45" i="1"/>
  <c r="N12" i="2"/>
  <c r="N12" i="1"/>
  <c r="N66" i="2"/>
  <c r="N66" i="1"/>
  <c r="N67" i="2" l="1"/>
  <c r="N65" i="2" s="1"/>
  <c r="N67" i="1"/>
  <c r="N65" i="1" s="1"/>
  <c r="N72" i="2" l="1"/>
  <c r="N70" i="2" s="1"/>
  <c r="N73" i="1"/>
  <c r="N82" i="1" l="1"/>
  <c r="N116" i="2" l="1"/>
  <c r="N83" i="1"/>
  <c r="N117" i="2" l="1"/>
  <c r="N115" i="2" s="1"/>
  <c r="N84" i="1"/>
  <c r="N122" i="2" l="1"/>
  <c r="N89" i="1"/>
  <c r="N121" i="2" l="1"/>
  <c r="N120" i="2" s="1"/>
  <c r="N119" i="2" s="1"/>
  <c r="N118" i="2" s="1"/>
  <c r="N88" i="1"/>
  <c r="N87" i="1" s="1"/>
  <c r="N86" i="1" s="1"/>
  <c r="N85" i="1" s="1"/>
  <c r="N74" i="2" l="1"/>
  <c r="N73" i="2" s="1"/>
  <c r="N69" i="2" s="1"/>
  <c r="N74" i="1"/>
  <c r="N69" i="1" s="1"/>
  <c r="N78" i="2"/>
  <c r="N77" i="2" s="1"/>
  <c r="N76" i="2" s="1"/>
  <c r="N68" i="2" s="1"/>
  <c r="N77" i="1"/>
  <c r="N80" i="1" l="1"/>
  <c r="N63" i="2" l="1"/>
  <c r="N62" i="2" s="1"/>
  <c r="N61" i="2" s="1"/>
  <c r="N60" i="2" s="1"/>
  <c r="N59" i="2" s="1"/>
  <c r="N63" i="1"/>
  <c r="N62" i="1" s="1"/>
  <c r="N61" i="1" s="1"/>
  <c r="N60" i="1" s="1"/>
  <c r="N59" i="1" s="1"/>
  <c r="N18" i="1" l="1"/>
  <c r="N18" i="2"/>
  <c r="N14" i="1"/>
  <c r="N14" i="2"/>
  <c r="N20" i="1" l="1"/>
  <c r="N20" i="2"/>
  <c r="N79" i="1"/>
  <c r="N76" i="1" s="1"/>
  <c r="N68" i="1" s="1"/>
  <c r="N58" i="1" s="1"/>
  <c r="N54" i="2" l="1"/>
  <c r="N54" i="1"/>
  <c r="N46" i="2" l="1"/>
  <c r="N46" i="1"/>
  <c r="N48" i="2"/>
  <c r="N48" i="1"/>
  <c r="N40" i="1"/>
  <c r="N40" i="2"/>
  <c r="N23" i="2"/>
  <c r="N23" i="1"/>
  <c r="N56" i="2"/>
  <c r="N56" i="1"/>
  <c r="N51" i="1" s="1"/>
  <c r="N50" i="1" s="1"/>
  <c r="N24" i="1"/>
  <c r="N24" i="2"/>
  <c r="N11" i="2" s="1"/>
  <c r="N42" i="2"/>
  <c r="N42" i="1"/>
  <c r="N32" i="2"/>
  <c r="N32" i="1"/>
  <c r="N51" i="2"/>
  <c r="N50" i="2" s="1"/>
  <c r="N44" i="2"/>
  <c r="N44" i="1"/>
  <c r="N11" i="1" l="1"/>
  <c r="N29" i="2"/>
  <c r="N29" i="1"/>
  <c r="N38" i="2"/>
  <c r="N38" i="1"/>
  <c r="N34" i="1"/>
  <c r="N34" i="2"/>
  <c r="N28" i="2" l="1"/>
  <c r="N26" i="2" s="1"/>
  <c r="N10" i="2" s="1"/>
  <c r="N28" i="1"/>
  <c r="N26" i="1" s="1"/>
  <c r="N10" i="1" s="1"/>
  <c r="N37" i="2"/>
  <c r="N37" i="1"/>
  <c r="N36" i="2" l="1"/>
  <c r="N31" i="2" s="1"/>
  <c r="N9" i="2" s="1"/>
  <c r="N8" i="2" s="1"/>
  <c r="N36" i="1"/>
  <c r="N31" i="1" s="1"/>
  <c r="N9" i="1" s="1"/>
  <c r="N8" i="1" s="1"/>
  <c r="N7" i="1" s="1"/>
  <c r="N6" i="1" s="1"/>
  <c r="N91" i="1" s="1"/>
  <c r="N125" i="2" l="1"/>
  <c r="O6" i="2" l="1"/>
  <c r="N58" i="2"/>
  <c r="N7" i="2" s="1"/>
  <c r="N6" i="2" s="1"/>
  <c r="N124" i="2" l="1"/>
  <c r="N126" i="2" s="1"/>
  <c r="O7" i="2"/>
  <c r="E88" i="3" l="1"/>
  <c r="E85" i="3" l="1"/>
  <c r="E84" i="3" l="1"/>
  <c r="E76" i="3" s="1"/>
  <c r="E56" i="3" s="1"/>
  <c r="E7" i="3" s="1"/>
  <c r="E6" i="3" s="1"/>
  <c r="E118" i="3" l="1"/>
</calcChain>
</file>

<file path=xl/sharedStrings.xml><?xml version="1.0" encoding="utf-8"?>
<sst xmlns="http://schemas.openxmlformats.org/spreadsheetml/2006/main" count="1107" uniqueCount="273">
  <si>
    <t>Unidad Ejecutora:  02 - CONTRALORÍA DEPARTAMENTAL</t>
  </si>
  <si>
    <t>UNIDAD</t>
  </si>
  <si>
    <t>CODIGO</t>
  </si>
  <si>
    <t>CPC</t>
  </si>
  <si>
    <t>MGA</t>
  </si>
  <si>
    <t>RSO</t>
  </si>
  <si>
    <t>NOMBRE DE LA CUENTA</t>
  </si>
  <si>
    <t>VALOR</t>
  </si>
  <si>
    <t>02</t>
  </si>
  <si>
    <t>2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</si>
  <si>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</si>
  <si>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</si>
  <si>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</si>
  <si>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</si>
  <si>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</si>
  <si>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</si>
  <si>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</si>
  <si>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</si>
  <si>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</si>
  <si>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</si>
  <si>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</si>
  <si>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</si>
  <si>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</si>
  <si>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2.1.1.01.01.001.02</t>
  </si>
  <si>
    <t>Horas extras, dominicales, festivos y recargos</t>
  </si>
  <si>
    <t>2.1.1.01.01.001.03</t>
  </si>
  <si>
    <t>Gastos de representación</t>
  </si>
  <si>
    <t>2.1.1.01.01.001.04</t>
  </si>
  <si>
    <t>Subsidio de alimentación</t>
  </si>
  <si>
    <t>2.1.1.01.01.001.05</t>
  </si>
  <si>
    <t>Auxilio de transporte</t>
  </si>
  <si>
    <t>2.1.1.01.01.001.06</t>
  </si>
  <si>
    <t>Prima de servicio</t>
  </si>
  <si>
    <t>2.1.1.01.01.001.07</t>
  </si>
  <si>
    <t>Bonificación por servicios prestados</t>
  </si>
  <si>
    <t>2.1.1.01.01.001.08</t>
  </si>
  <si>
    <t>Prestaciones sociales</t>
  </si>
  <si>
    <t>2.1.1.01.01.001.08.01</t>
  </si>
  <si>
    <t>Prima de navidad</t>
  </si>
  <si>
    <t>2.1.1.01.01.001.08.02</t>
  </si>
  <si>
    <t>Prima de vacaciones</t>
  </si>
  <si>
    <t>2.1.1.01.02</t>
  </si>
  <si>
    <t>Contribuciones inherentes a la nómina</t>
  </si>
  <si>
    <t>2.1.1.01.02.001</t>
  </si>
  <si>
    <t>Aportes a la seguridad social en pensiones</t>
  </si>
  <si>
    <t>2.1.1.01.02.002</t>
  </si>
  <si>
    <t>Aportes a la seguridad social en salud</t>
  </si>
  <si>
    <t>2.1.1.01.02.003</t>
  </si>
  <si>
    <t xml:space="preserve">Aportes de cesantías </t>
  </si>
  <si>
    <t>2.1.1.01.02.004</t>
  </si>
  <si>
    <t>Aportes a cajas de compensación familiar</t>
  </si>
  <si>
    <t>2.1.1.01.02.005</t>
  </si>
  <si>
    <t>Aportes generales al sistema de riesgos laborales</t>
  </si>
  <si>
    <t>2.1.1.01.02.006</t>
  </si>
  <si>
    <t>Aportes al ICBF</t>
  </si>
  <si>
    <t>2.1.1.01.02.007</t>
  </si>
  <si>
    <t>Aportes al SENA</t>
  </si>
  <si>
    <t>2.1.1.01.02.008</t>
  </si>
  <si>
    <t>Aportes a la ESAP</t>
  </si>
  <si>
    <t>2.1.1.01.02.009</t>
  </si>
  <si>
    <t>Aportes a escuelas industriales e institutos técnicos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</si>
  <si>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</si>
  <si>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</si>
  <si>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</si>
  <si>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</si>
  <si>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</si>
  <si>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2.1.1.01.03.001.02</t>
  </si>
  <si>
    <t>Indemnización por vacaciones</t>
  </si>
  <si>
    <t>2.1.1.01.03.001.03</t>
  </si>
  <si>
    <t>Bonificación especial de recreación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</si>
  <si>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</si>
  <si>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</si>
  <si>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</si>
  <si>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</si>
  <si>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</si>
  <si>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</si>
  <si>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2.1.2.01.01.003</t>
  </si>
  <si>
    <t>Maquinaria y equipo</t>
  </si>
  <si>
    <t>2.1.2.01.01.003.03</t>
  </si>
  <si>
    <t>Maquinaria de oficina, contabilidad e informática</t>
  </si>
  <si>
    <t>2.1.2.01.01.003.03.01</t>
  </si>
  <si>
    <t>Máquinas para oficina y contabilidad, y sus partes y accesorios</t>
  </si>
  <si>
    <t>2.1.2.01.01.003.07</t>
  </si>
  <si>
    <t>Equipo de transporte</t>
  </si>
  <si>
    <t>2.1.2.01.01.003.07.01</t>
  </si>
  <si>
    <t>Vehículos automotores, remolques y semirremolques; y sus partes, piezas y accesorios</t>
  </si>
  <si>
    <t>2.1.2.02</t>
  </si>
  <si>
    <t>Adquisiciones diferentes de activos</t>
  </si>
  <si>
    <t>2.1.2.02.01</t>
  </si>
  <si>
    <t>Materiales y suministros</t>
  </si>
  <si>
    <t>2.1.2.02.01.001</t>
  </si>
  <si>
    <t>Minerales; electricidad, gas y agua</t>
  </si>
  <si>
    <t>2.1.2.02.01.002</t>
  </si>
  <si>
    <t>Productos alimenticios, bebidas y tabaco; textiles, prendas de vestir y productos de cuero</t>
  </si>
  <si>
    <t>2.1.2.02.01.003</t>
  </si>
  <si>
    <t>Otros bienes transportables (excepto productos metálicos, maquinaria y equipo)</t>
  </si>
  <si>
    <t>2.1.2.02.02</t>
  </si>
  <si>
    <t>Adquisición de servicios</t>
  </si>
  <si>
    <t>2.1.2.02.02.007</t>
  </si>
  <si>
    <t>Servicios financieros y servicios conexos, servicios inmobiliarios y servicios de leasing</t>
  </si>
  <si>
    <t>2.1.2.02.02.008</t>
  </si>
  <si>
    <t xml:space="preserve">Servicios prestados a las empresas y servicios de producción </t>
  </si>
  <si>
    <t>2.1.2.02.02.009</t>
  </si>
  <si>
    <t>Servicios para la comunidad, sociales y personales</t>
  </si>
  <si>
    <t>2.1.2.02.02.010</t>
  </si>
  <si>
    <t>Viáticos de los funcionarios en comisión</t>
  </si>
  <si>
    <t>2.1.3</t>
  </si>
  <si>
    <t>Transferencias corrientes</t>
  </si>
  <si>
    <t>2.1.3.13</t>
  </si>
  <si>
    <t>Sentencias y conciliaciones</t>
  </si>
  <si>
    <t>2.1.3.13.01</t>
  </si>
  <si>
    <t/>
  </si>
  <si>
    <t>Fallos nacionales</t>
  </si>
  <si>
    <t>2.1.3.13.01.001</t>
  </si>
  <si>
    <t>Sentencias</t>
  </si>
  <si>
    <t>TOTAL CONTRALORÍA DEPARTAMENTAL</t>
  </si>
  <si>
    <t>Dotación de personal</t>
  </si>
  <si>
    <t>Seguros</t>
  </si>
  <si>
    <t>Gastos bancarios</t>
  </si>
  <si>
    <t xml:space="preserve">Honorarios Profesionales                                                                            </t>
  </si>
  <si>
    <t xml:space="preserve">Impresos y Publicaciones                                                                            </t>
  </si>
  <si>
    <t xml:space="preserve">Gastos Judiciales                                                                                   </t>
  </si>
  <si>
    <t xml:space="preserve">Mantenimiento                                                                                       </t>
  </si>
  <si>
    <t xml:space="preserve">Capacitacion                                                                                        </t>
  </si>
  <si>
    <t xml:space="preserve">Publicidad                                                                                          </t>
  </si>
  <si>
    <t xml:space="preserve">Impuestos y Multas                                                                                  </t>
  </si>
  <si>
    <t xml:space="preserve">Costos de Concurso Para Proveer Cargos                                                              </t>
  </si>
  <si>
    <t xml:space="preserve">Servicio de Vigilancia                                                                              </t>
  </si>
  <si>
    <t xml:space="preserve">Servicio de Aseo                                                                                    </t>
  </si>
  <si>
    <t xml:space="preserve">Otros Gastos Por Adquisicion de Servicios                                                           </t>
  </si>
  <si>
    <t xml:space="preserve">Sistematizacion                                                                                     </t>
  </si>
  <si>
    <t xml:space="preserve">Arrendamientos                                                                                      </t>
  </si>
  <si>
    <t>Bienestar Social</t>
  </si>
  <si>
    <t>2.1.2.02.02.006</t>
  </si>
  <si>
    <t>Servicios de alojamiento; servicios de suministro de comidas y bebidas; servicios de transporte; y servicios de distribución de electricidad, gas y agua</t>
  </si>
  <si>
    <t>Unidad</t>
  </si>
  <si>
    <t>Codigo</t>
  </si>
  <si>
    <t>Rec</t>
  </si>
  <si>
    <t>Nombre Rubro Presupuestal</t>
  </si>
  <si>
    <t>Apropiación Inicial</t>
  </si>
  <si>
    <t>2.1.2.02.01.003.01</t>
  </si>
  <si>
    <t>2.1.2.02.02.006.01</t>
  </si>
  <si>
    <t>Servicios de electricidad, agua y mensajeria</t>
  </si>
  <si>
    <t>2.1.2.02.02.008.02</t>
  </si>
  <si>
    <t>2.1.2.02.02.008.04</t>
  </si>
  <si>
    <t>APROPIACION CAJA MENOR 2022</t>
  </si>
  <si>
    <t>Modificaciones</t>
  </si>
  <si>
    <t>Servicios de mensajeria</t>
  </si>
  <si>
    <t>Fondo Fijo</t>
  </si>
  <si>
    <t>COD_UNIDAD</t>
  </si>
  <si>
    <t>COD_RECURSO</t>
  </si>
  <si>
    <t>RUBRO</t>
  </si>
  <si>
    <t>NOMBRE DEL GASTO</t>
  </si>
  <si>
    <t>CUOTA MENSUAL</t>
  </si>
  <si>
    <t>02 - 2 - 1.1.1.1.1.1 - 20</t>
  </si>
  <si>
    <t>02 - 2 - 1.1.1.1.1.2 - 20</t>
  </si>
  <si>
    <t>02 - 2 - 1.1.1.1.1.3 - 20</t>
  </si>
  <si>
    <t>02 - 2 - 1.1.1.1.1.4 - 20</t>
  </si>
  <si>
    <t>02 - 2 - 1.1.1.1.1.5 - 20</t>
  </si>
  <si>
    <t>02 - 2 - 1.1.1.1.1.6 - 20</t>
  </si>
  <si>
    <t>02 - 2 - 1.1.1.1.1.7 - 20</t>
  </si>
  <si>
    <t>02 - 2 - 1.1.1.1.1.8.1 - 20</t>
  </si>
  <si>
    <t>02 - 2 - 1.1.1.1.1.8.2 - 20</t>
  </si>
  <si>
    <t>02 - 2 - 1.1.1.2.1 - 20</t>
  </si>
  <si>
    <t>02 - 2 - 1.1.1.2.2 - 20</t>
  </si>
  <si>
    <t>02 - 2 - 1.1.1.2.3 - 20</t>
  </si>
  <si>
    <t>02 - 2 - 1.1.1.2.4 - 20</t>
  </si>
  <si>
    <t>02 - 2 - 1.1.1.2.5 - 20</t>
  </si>
  <si>
    <t>02 - 2 - 1.1.1.2.6 - 20</t>
  </si>
  <si>
    <t>02 - 2 - 1.1.1.2.7 - 20</t>
  </si>
  <si>
    <t>02 - 2 - 1.1.1.2.8 - 20</t>
  </si>
  <si>
    <t>02 - 2 - 1.1.1.2.9 - 20</t>
  </si>
  <si>
    <t>02 - 2 - 1.1.1.3.1.1 - 20</t>
  </si>
  <si>
    <t>02 - 2 - 1.1.1.3.1.2 - 20</t>
  </si>
  <si>
    <t>02 - 2 - 1.1.1.3.1.3 - 20</t>
  </si>
  <si>
    <t>02 - 2 - 1.2.1.1.3.3.1 - 20</t>
  </si>
  <si>
    <t>02 - 2 - 1.2.1.1.3.7.1 - 20</t>
  </si>
  <si>
    <t>02 - 2 - 1.2.2.1.2.39 - 20</t>
  </si>
  <si>
    <t>Otros productos alimenticios n.c.p.</t>
  </si>
  <si>
    <t>02 - 2 - 1.2.2.1.3.21 - 20</t>
  </si>
  <si>
    <t>Pasta de papel, papel y cartón</t>
  </si>
  <si>
    <t>02 - 2 - 1.2.2.1.3.89 - 20</t>
  </si>
  <si>
    <t>Otros artículos manufacturados n.c.p.</t>
  </si>
  <si>
    <t>02 - 2 - 1.2.2.2.10 - 20</t>
  </si>
  <si>
    <t>02 - 2 - 1.2.2.2.6.81 - 20</t>
  </si>
  <si>
    <t>Servicios postales y de mensajería</t>
  </si>
  <si>
    <t>02 - 2 - 1.2.2.2.6.91.1 - 20</t>
  </si>
  <si>
    <t>Energia-Servicios de distribución de electricidad, y servicios de distribución de gas (por cuenta propia)</t>
  </si>
  <si>
    <t>02 - 2 - 1.2.2.2.6.92 - 20</t>
  </si>
  <si>
    <t>Servicios de distribución de agua (por cuenta propia)</t>
  </si>
  <si>
    <t>02 - 2 - 1.2.2.2.7.13 - 20</t>
  </si>
  <si>
    <t>Servicios de seguros y pensiones (con exclusión de servicios de reaseguro), excepto los servicios de seguros sociales</t>
  </si>
  <si>
    <t>02 - 2 - 1.2.2.2.7.15 - 20</t>
  </si>
  <si>
    <t>Servicios auxiliares a los servicios  financieros distintos de los seguros y las pensiones</t>
  </si>
  <si>
    <t>02 - 2 - 1.2.2.2.7.21 - 20</t>
  </si>
  <si>
    <t>Servicios inmobiliarios relativos a bienes raíces propios o arrendados</t>
  </si>
  <si>
    <t>02 - 2 - 1.2.2.2.8.30 - 20</t>
  </si>
  <si>
    <t>Otros servicios profesionales, científicos y técnicos</t>
  </si>
  <si>
    <t>02 - 2 - 1.2.2.2.8.31 - 20</t>
  </si>
  <si>
    <t xml:space="preserve">Servicios de consultoría en administración y servicios de gestión; servicios de tecnología de la información </t>
  </si>
  <si>
    <t>02 - 2 - 1.2.2.2.8.36.2 - 20</t>
  </si>
  <si>
    <t>General-Servicios de publicidad y el suministro de espacio o tiempo publicitarios</t>
  </si>
  <si>
    <t>02 - 2 - 1.2.2.2.8.52 - 20</t>
  </si>
  <si>
    <t>Servicios de investigación y seguridad</t>
  </si>
  <si>
    <t>02 - 2 - 1.2.2.2.8.53 - 20</t>
  </si>
  <si>
    <t>Servicios de limpieza</t>
  </si>
  <si>
    <t>02 - 2 - 1.2.2.2.8.59 - 20</t>
  </si>
  <si>
    <t>Otros servicios auxiliares</t>
  </si>
  <si>
    <t>02 - 2 - 1.2.2.2.8.70.2 - 20</t>
  </si>
  <si>
    <t>General-Servicios de mantenimiento y reparación e instalacion (excepto servicios de construcción)</t>
  </si>
  <si>
    <t>02 - 2 - 1.2.2.2.8.82 - 20</t>
  </si>
  <si>
    <t>Servicios de fabricación de textiles, confecciones y productos de cuero</t>
  </si>
  <si>
    <t>02 - 2 - 1.2.2.2.9.15 - 20</t>
  </si>
  <si>
    <t>Servicios de esparcimiento, culturales y deportivos</t>
  </si>
  <si>
    <t>02 - 2 - 1.2.2.2.9.29 - 20</t>
  </si>
  <si>
    <t>Otros tipos de educación y servicios de apoyo educativo</t>
  </si>
  <si>
    <t>02 - 2 - 1.3.13.1.1 - 20</t>
  </si>
  <si>
    <t>02 - 2 - 1.8.1.52 - 20</t>
  </si>
  <si>
    <t>Impuesto predial unificado</t>
  </si>
  <si>
    <t>TOTAL CUOTA MENSUAL</t>
  </si>
  <si>
    <t xml:space="preserve">Código </t>
  </si>
  <si>
    <t>Dest. Esp.</t>
  </si>
  <si>
    <t>Fuente de Financiación</t>
  </si>
  <si>
    <t>Ingresos</t>
  </si>
  <si>
    <t>Ingresos Corrientes</t>
  </si>
  <si>
    <t>1.1.02</t>
  </si>
  <si>
    <t>Ingresos no tributarios</t>
  </si>
  <si>
    <t>1.1.02.01</t>
  </si>
  <si>
    <t>Contribuciones</t>
  </si>
  <si>
    <t>1.1.02.01.003</t>
  </si>
  <si>
    <t>Contribuciones especiales</t>
  </si>
  <si>
    <t>1.1.02.01.003.01</t>
  </si>
  <si>
    <t>Cuota de fiscalización y auditaje</t>
  </si>
  <si>
    <t>N</t>
  </si>
  <si>
    <t>Recurso 18</t>
  </si>
  <si>
    <t>1.1.02.06</t>
  </si>
  <si>
    <t>1.1.02.06.006</t>
  </si>
  <si>
    <t>Transferencias de otras entidades del gobierno general</t>
  </si>
  <si>
    <t>1.1.02.06.006.06</t>
  </si>
  <si>
    <t>Otras unidades de gobierno</t>
  </si>
  <si>
    <t>Recurso 20</t>
  </si>
  <si>
    <t>Apropiación Inicial 2022</t>
  </si>
  <si>
    <t>Apropiación Inicial 2023</t>
  </si>
  <si>
    <t>2.1.2.01.01.004</t>
  </si>
  <si>
    <t>Activos fijos no clasificados como maquinaria y equipo</t>
  </si>
  <si>
    <t>2.1.2.01.01.004.01.01</t>
  </si>
  <si>
    <t>2.1.2.01.01.004.01.01.01</t>
  </si>
  <si>
    <t>2.1.2.01.01.004.01.01.02</t>
  </si>
  <si>
    <t>Muebles</t>
  </si>
  <si>
    <t>Muebles, instrumentos musicales, artículos de deporte y antigüedades</t>
  </si>
  <si>
    <t>Asientos</t>
  </si>
  <si>
    <t>Muebles del tipo utilizado en la oficina</t>
  </si>
  <si>
    <t>2.1.2.01.01.004.01</t>
  </si>
  <si>
    <t>2.1.2.01.01.003.01</t>
  </si>
  <si>
    <t>Maquinaria para uso general</t>
  </si>
  <si>
    <t>Otras máquinas para usos generales y sus partes y piezas</t>
  </si>
  <si>
    <t>2.1.2.01.01.003.01.06</t>
  </si>
  <si>
    <t>Apropiación Inicial 2024</t>
  </si>
  <si>
    <t>2.1.8</t>
  </si>
  <si>
    <t>Gastos por tributos, tasas, contribuciones, multas, sanciones e intereses de mora</t>
  </si>
  <si>
    <t>2.1.8.01</t>
  </si>
  <si>
    <t>Impuestos</t>
  </si>
  <si>
    <t>2.1.8.01.52</t>
  </si>
  <si>
    <t>2.1.3.07.02.010</t>
  </si>
  <si>
    <t>Incapacidades y licencias de maternidad y paternidad (no de pensiones)</t>
  </si>
  <si>
    <t>2.1.3.07.02.010.01</t>
  </si>
  <si>
    <t>Incapacidades (no de pensiones)</t>
  </si>
  <si>
    <t>2.1.3.07.02.010.02</t>
  </si>
  <si>
    <t>Licencias de maternidad y paternidad (no de pensiones)</t>
  </si>
  <si>
    <t>2.1.3.07.02</t>
  </si>
  <si>
    <t>2.1.3.07</t>
  </si>
  <si>
    <t>Prestaciones para cubrir riesgos sociales</t>
  </si>
  <si>
    <t>Prestaciones sociales relacionadas con el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</si>
</sst>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0"/>
    <numFmt numFmtId="167" formatCode="##,##0_);[Red]\(##,##0\)"/>
    <numFmt numFmtId="168" formatCode="_ * #,##0.00_ ;_ * \-#,##0.00_ ;_ * &quot;-&quot;??_ ;_ @_ "/>
    <numFmt numFmtId="169" formatCode="_-* #,##0.00\ _€_-;\-* #,##0.00\ _€_-;_-* &quot;-&quot;??\ _€_-;_-@_-"/>
    <numFmt numFmtId="170" formatCode="_-* #,##0\ _€_-;\-* #,##0\ _€_-;_-* &quot;-&quot;\ _€_-;_-@_-"/>
    <numFmt numFmtId="171" formatCode="_-* #,##0.00\ &quot;€&quot;_-;\-* #,##0.00\ &quot;€&quot;_-;_-* &quot;-&quot;??\ &quot;€&quot;_-;_-@_-"/>
    <numFmt numFmtId="172" formatCode="_-* #,##0\ &quot;€&quot;_-;\-* #,##0\ &quot;€&quot;_-;_-* &quot;-&quot;\ &quot;€&quot;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 Narrow"/>
      <family val="2"/>
    </font>
    <font>
      <b/>
      <sz val="11"/>
      <color rgb="FF00000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name val="Verdana   "/>
    </font>
    <font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DEBF7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CE4D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5">
    <xf numFmtId="0" fontId="0" fillId="0" borderId="0"/>
    <xf numFmtId="0" fontId="3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165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12" fillId="0" borderId="0"/>
    <xf numFmtId="0" fontId="32" fillId="0" borderId="0"/>
    <xf numFmtId="0" fontId="12" fillId="0" borderId="0"/>
    <xf numFmtId="0" fontId="1" fillId="14" borderId="3" applyNumberFormat="0" applyFont="0" applyAlignment="0" applyProtection="0"/>
    <xf numFmtId="0" fontId="3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1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6" fontId="8" fillId="3" borderId="0" xfId="2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166" fontId="8" fillId="4" borderId="0" xfId="2" applyNumberFormat="1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3" fillId="5" borderId="0" xfId="3" applyFont="1" applyFill="1" applyAlignment="1">
      <alignment horizontal="left" vertical="center" readingOrder="1"/>
    </xf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4" fillId="6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4" fillId="7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9" fillId="8" borderId="0" xfId="0" applyFont="1" applyFill="1" applyAlignment="1">
      <alignment horizontal="left" vertical="center"/>
    </xf>
    <xf numFmtId="0" fontId="9" fillId="9" borderId="0" xfId="0" applyFont="1" applyFill="1" applyAlignment="1">
      <alignment horizontal="left" vertical="center"/>
    </xf>
    <xf numFmtId="0" fontId="0" fillId="5" borderId="0" xfId="0" applyFill="1"/>
    <xf numFmtId="0" fontId="13" fillId="5" borderId="0" xfId="0" applyFont="1" applyFill="1" applyAlignment="1">
      <alignment vertical="center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0" fillId="8" borderId="0" xfId="0" applyFill="1"/>
    <xf numFmtId="0" fontId="14" fillId="7" borderId="0" xfId="0" applyFont="1" applyFill="1" applyAlignment="1">
      <alignment horizontal="center" vertical="center"/>
    </xf>
    <xf numFmtId="0" fontId="17" fillId="10" borderId="0" xfId="0" applyFont="1" applyFill="1" applyAlignment="1">
      <alignment vertical="center"/>
    </xf>
    <xf numFmtId="0" fontId="17" fillId="10" borderId="0" xfId="0" applyFont="1" applyFill="1" applyAlignment="1">
      <alignment horizontal="center" vertical="center"/>
    </xf>
    <xf numFmtId="0" fontId="17" fillId="8" borderId="0" xfId="0" applyFont="1" applyFill="1" applyAlignment="1">
      <alignment vertical="center"/>
    </xf>
    <xf numFmtId="0" fontId="0" fillId="7" borderId="0" xfId="0" applyFill="1"/>
    <xf numFmtId="0" fontId="14" fillId="11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18" fillId="3" borderId="0" xfId="1" applyFont="1" applyFill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8" fillId="8" borderId="0" xfId="1" applyFont="1" applyFill="1" applyAlignment="1">
      <alignment horizontal="left" vertical="center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43" fontId="0" fillId="0" borderId="0" xfId="4" applyFont="1"/>
    <xf numFmtId="43" fontId="6" fillId="2" borderId="0" xfId="4" applyFont="1" applyFill="1" applyAlignment="1">
      <alignment horizontal="center" vertical="center"/>
    </xf>
    <xf numFmtId="43" fontId="10" fillId="3" borderId="0" xfId="4" applyFont="1" applyFill="1" applyAlignment="1">
      <alignment horizontal="right" vertical="center"/>
    </xf>
    <xf numFmtId="43" fontId="9" fillId="4" borderId="0" xfId="4" applyFont="1" applyFill="1" applyAlignment="1">
      <alignment horizontal="right" vertical="center"/>
    </xf>
    <xf numFmtId="43" fontId="13" fillId="5" borderId="0" xfId="4" applyFont="1" applyFill="1" applyAlignment="1">
      <alignment horizontal="right" vertical="center" readingOrder="1"/>
    </xf>
    <xf numFmtId="43" fontId="14" fillId="6" borderId="0" xfId="4" applyFont="1" applyFill="1" applyAlignment="1">
      <alignment horizontal="right" vertical="center"/>
    </xf>
    <xf numFmtId="43" fontId="14" fillId="7" borderId="0" xfId="4" applyFont="1" applyFill="1" applyAlignment="1">
      <alignment horizontal="right" vertical="center"/>
    </xf>
    <xf numFmtId="43" fontId="12" fillId="8" borderId="0" xfId="4" applyFont="1" applyFill="1" applyAlignment="1">
      <alignment vertical="center"/>
    </xf>
    <xf numFmtId="43" fontId="9" fillId="8" borderId="0" xfId="4" applyFont="1" applyFill="1" applyAlignment="1">
      <alignment horizontal="right" vertical="center"/>
    </xf>
    <xf numFmtId="43" fontId="16" fillId="8" borderId="0" xfId="4" applyFont="1" applyFill="1" applyAlignment="1">
      <alignment vertical="center"/>
    </xf>
    <xf numFmtId="43" fontId="17" fillId="7" borderId="0" xfId="4" applyFont="1" applyFill="1" applyAlignment="1">
      <alignment horizontal="right" vertical="center"/>
    </xf>
    <xf numFmtId="43" fontId="17" fillId="10" borderId="0" xfId="4" applyFont="1" applyFill="1" applyAlignment="1">
      <alignment vertical="center"/>
    </xf>
    <xf numFmtId="43" fontId="17" fillId="10" borderId="0" xfId="4" applyFont="1" applyFill="1" applyAlignment="1">
      <alignment horizontal="right" vertical="center"/>
    </xf>
    <xf numFmtId="43" fontId="18" fillId="3" borderId="0" xfId="4" applyFont="1" applyFill="1" applyAlignment="1">
      <alignment horizontal="right" vertical="center"/>
    </xf>
    <xf numFmtId="43" fontId="18" fillId="8" borderId="0" xfId="4" applyFont="1" applyFill="1" applyAlignment="1">
      <alignment horizontal="right" vertical="center"/>
    </xf>
    <xf numFmtId="0" fontId="15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vertical="center"/>
    </xf>
    <xf numFmtId="0" fontId="0" fillId="12" borderId="0" xfId="0" applyFill="1"/>
    <xf numFmtId="0" fontId="17" fillId="12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43" fontId="16" fillId="12" borderId="0" xfId="4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3" fontId="16" fillId="0" borderId="0" xfId="4" applyFont="1" applyFill="1" applyAlignment="1">
      <alignment vertical="center"/>
    </xf>
    <xf numFmtId="43" fontId="19" fillId="0" borderId="0" xfId="4" applyFont="1"/>
    <xf numFmtId="43" fontId="2" fillId="0" borderId="0" xfId="4" applyFont="1"/>
    <xf numFmtId="4" fontId="0" fillId="0" borderId="0" xfId="0" applyNumberForma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/>
    <xf numFmtId="43" fontId="15" fillId="0" borderId="0" xfId="4" applyFont="1"/>
    <xf numFmtId="0" fontId="20" fillId="0" borderId="0" xfId="1" applyFont="1" applyAlignment="1">
      <alignment horizontal="left" vertical="center"/>
    </xf>
    <xf numFmtId="0" fontId="15" fillId="0" borderId="0" xfId="0" applyFont="1" applyAlignment="1">
      <alignment horizontal="center"/>
    </xf>
    <xf numFmtId="166" fontId="7" fillId="3" borderId="1" xfId="2" applyNumberFormat="1" applyFont="1" applyFill="1" applyBorder="1" applyAlignment="1">
      <alignment horizontal="left" vertical="center"/>
    </xf>
    <xf numFmtId="43" fontId="21" fillId="3" borderId="1" xfId="4" applyFont="1" applyFill="1" applyBorder="1" applyAlignment="1">
      <alignment horizontal="right" vertical="center"/>
    </xf>
    <xf numFmtId="4" fontId="15" fillId="0" borderId="0" xfId="0" applyNumberFormat="1" applyFont="1"/>
    <xf numFmtId="166" fontId="7" fillId="4" borderId="1" xfId="2" applyNumberFormat="1" applyFont="1" applyFill="1" applyBorder="1" applyAlignment="1">
      <alignment horizontal="left" vertical="center"/>
    </xf>
    <xf numFmtId="43" fontId="15" fillId="4" borderId="1" xfId="4" applyFont="1" applyFill="1" applyBorder="1" applyAlignment="1">
      <alignment horizontal="right" vertical="center"/>
    </xf>
    <xf numFmtId="0" fontId="22" fillId="5" borderId="1" xfId="3" applyFont="1" applyFill="1" applyBorder="1" applyAlignment="1">
      <alignment horizontal="left" vertical="center" readingOrder="1"/>
    </xf>
    <xf numFmtId="43" fontId="22" fillId="5" borderId="1" xfId="4" applyFont="1" applyFill="1" applyBorder="1" applyAlignment="1">
      <alignment horizontal="right" vertical="center" readingOrder="1"/>
    </xf>
    <xf numFmtId="0" fontId="11" fillId="6" borderId="1" xfId="0" applyFont="1" applyFill="1" applyBorder="1" applyAlignment="1">
      <alignment horizontal="left" vertical="center"/>
    </xf>
    <xf numFmtId="43" fontId="11" fillId="6" borderId="1" xfId="4" applyFont="1" applyFill="1" applyBorder="1" applyAlignment="1">
      <alignment horizontal="right" vertical="center"/>
    </xf>
    <xf numFmtId="0" fontId="11" fillId="7" borderId="1" xfId="0" applyFont="1" applyFill="1" applyBorder="1" applyAlignment="1">
      <alignment horizontal="left" vertical="center"/>
    </xf>
    <xf numFmtId="43" fontId="11" fillId="7" borderId="1" xfId="4" applyFont="1" applyFill="1" applyBorder="1" applyAlignment="1">
      <alignment horizontal="right" vertical="center"/>
    </xf>
    <xf numFmtId="0" fontId="15" fillId="8" borderId="1" xfId="0" applyFont="1" applyFill="1" applyBorder="1" applyAlignment="1">
      <alignment horizontal="left" vertical="center"/>
    </xf>
    <xf numFmtId="43" fontId="23" fillId="8" borderId="1" xfId="4" applyFont="1" applyFill="1" applyBorder="1" applyAlignment="1">
      <alignment vertical="center"/>
    </xf>
    <xf numFmtId="43" fontId="15" fillId="8" borderId="1" xfId="4" applyFont="1" applyFill="1" applyBorder="1" applyAlignment="1">
      <alignment horizontal="right" vertical="center"/>
    </xf>
    <xf numFmtId="0" fontId="15" fillId="9" borderId="1" xfId="0" applyFont="1" applyFill="1" applyBorder="1" applyAlignment="1">
      <alignment horizontal="left" vertical="center"/>
    </xf>
    <xf numFmtId="0" fontId="22" fillId="5" borderId="1" xfId="0" applyFont="1" applyFill="1" applyBorder="1" applyAlignment="1">
      <alignment vertical="center"/>
    </xf>
    <xf numFmtId="43" fontId="24" fillId="7" borderId="1" xfId="4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vertical="center"/>
    </xf>
    <xf numFmtId="0" fontId="24" fillId="10" borderId="1" xfId="0" applyFont="1" applyFill="1" applyBorder="1" applyAlignment="1">
      <alignment horizontal="center" vertical="center"/>
    </xf>
    <xf numFmtId="43" fontId="24" fillId="10" borderId="1" xfId="4" applyFont="1" applyFill="1" applyBorder="1" applyAlignment="1">
      <alignment vertical="center"/>
    </xf>
    <xf numFmtId="0" fontId="15" fillId="12" borderId="1" xfId="0" applyFont="1" applyFill="1" applyBorder="1"/>
    <xf numFmtId="43" fontId="23" fillId="12" borderId="1" xfId="4" applyFont="1" applyFill="1" applyBorder="1" applyAlignment="1">
      <alignment vertical="center"/>
    </xf>
    <xf numFmtId="43" fontId="24" fillId="10" borderId="1" xfId="4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/>
    </xf>
    <xf numFmtId="43" fontId="23" fillId="0" borderId="1" xfId="4" applyFont="1" applyFill="1" applyBorder="1" applyAlignment="1">
      <alignment vertical="center"/>
    </xf>
    <xf numFmtId="0" fontId="11" fillId="11" borderId="1" xfId="0" applyFont="1" applyFill="1" applyBorder="1" applyAlignment="1">
      <alignment vertical="center"/>
    </xf>
    <xf numFmtId="43" fontId="23" fillId="0" borderId="0" xfId="4" applyFont="1"/>
    <xf numFmtId="0" fontId="25" fillId="13" borderId="1" xfId="0" applyFont="1" applyFill="1" applyBorder="1" applyAlignment="1">
      <alignment horizontal="center" vertical="center"/>
    </xf>
    <xf numFmtId="43" fontId="25" fillId="13" borderId="1" xfId="4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vertical="center"/>
    </xf>
    <xf numFmtId="0" fontId="26" fillId="8" borderId="1" xfId="0" applyFont="1" applyFill="1" applyBorder="1" applyAlignment="1">
      <alignment horizontal="center" vertical="center"/>
    </xf>
    <xf numFmtId="43" fontId="26" fillId="0" borderId="0" xfId="4" applyFont="1"/>
    <xf numFmtId="0" fontId="26" fillId="0" borderId="0" xfId="0" applyFont="1"/>
    <xf numFmtId="43" fontId="26" fillId="0" borderId="1" xfId="4" applyFont="1" applyBorder="1"/>
    <xf numFmtId="0" fontId="25" fillId="13" borderId="1" xfId="0" applyFont="1" applyFill="1" applyBorder="1" applyAlignment="1">
      <alignment horizontal="center" vertical="center" wrapText="1"/>
    </xf>
    <xf numFmtId="43" fontId="25" fillId="13" borderId="1" xfId="4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43" fontId="27" fillId="0" borderId="0" xfId="4" applyFont="1"/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/>
    </xf>
    <xf numFmtId="43" fontId="29" fillId="0" borderId="0" xfId="4" applyFont="1" applyBorder="1"/>
    <xf numFmtId="0" fontId="29" fillId="0" borderId="0" xfId="0" applyFont="1"/>
    <xf numFmtId="0" fontId="28" fillId="0" borderId="1" xfId="0" applyFont="1" applyBorder="1" applyAlignment="1">
      <alignment horizontal="center" vertical="center"/>
    </xf>
    <xf numFmtId="43" fontId="28" fillId="0" borderId="1" xfId="4" applyFont="1" applyBorder="1" applyAlignment="1">
      <alignment horizontal="center" vertical="center"/>
    </xf>
    <xf numFmtId="0" fontId="29" fillId="0" borderId="1" xfId="0" applyFont="1" applyBorder="1"/>
    <xf numFmtId="43" fontId="29" fillId="0" borderId="1" xfId="4" applyFont="1" applyBorder="1"/>
    <xf numFmtId="43" fontId="28" fillId="0" borderId="0" xfId="4" applyFont="1" applyAlignment="1">
      <alignment vertical="center"/>
    </xf>
    <xf numFmtId="0" fontId="29" fillId="0" borderId="0" xfId="0" applyFont="1" applyAlignment="1">
      <alignment vertical="center"/>
    </xf>
    <xf numFmtId="43" fontId="29" fillId="0" borderId="0" xfId="4" applyFont="1"/>
    <xf numFmtId="0" fontId="17" fillId="27" borderId="4" xfId="0" applyFont="1" applyFill="1" applyBorder="1" applyAlignment="1">
      <alignment horizontal="center" vertical="center" wrapText="1"/>
    </xf>
    <xf numFmtId="0" fontId="17" fillId="27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28" borderId="7" xfId="0" applyFont="1" applyFill="1" applyBorder="1" applyAlignment="1">
      <alignment vertical="center"/>
    </xf>
    <xf numFmtId="4" fontId="30" fillId="28" borderId="7" xfId="0" applyNumberFormat="1" applyFont="1" applyFill="1" applyBorder="1" applyAlignment="1">
      <alignment horizontal="right" vertical="center"/>
    </xf>
    <xf numFmtId="0" fontId="30" fillId="29" borderId="7" xfId="0" applyFont="1" applyFill="1" applyBorder="1" applyAlignment="1">
      <alignment vertical="center"/>
    </xf>
    <xf numFmtId="4" fontId="30" fillId="29" borderId="7" xfId="0" applyNumberFormat="1" applyFont="1" applyFill="1" applyBorder="1" applyAlignment="1">
      <alignment horizontal="right" vertical="center"/>
    </xf>
    <xf numFmtId="0" fontId="17" fillId="30" borderId="7" xfId="0" applyFont="1" applyFill="1" applyBorder="1" applyAlignment="1">
      <alignment vertical="center"/>
    </xf>
    <xf numFmtId="4" fontId="28" fillId="30" borderId="7" xfId="0" applyNumberFormat="1" applyFont="1" applyFill="1" applyBorder="1" applyAlignment="1">
      <alignment horizontal="right" vertical="center"/>
    </xf>
    <xf numFmtId="0" fontId="17" fillId="31" borderId="7" xfId="0" applyFont="1" applyFill="1" applyBorder="1" applyAlignment="1">
      <alignment vertical="center"/>
    </xf>
    <xf numFmtId="4" fontId="17" fillId="31" borderId="7" xfId="0" applyNumberFormat="1" applyFont="1" applyFill="1" applyBorder="1" applyAlignment="1">
      <alignment horizontal="right" vertical="center"/>
    </xf>
    <xf numFmtId="0" fontId="17" fillId="32" borderId="7" xfId="0" applyFont="1" applyFill="1" applyBorder="1" applyAlignment="1">
      <alignment vertical="center"/>
    </xf>
    <xf numFmtId="4" fontId="17" fillId="32" borderId="7" xfId="0" applyNumberFormat="1" applyFont="1" applyFill="1" applyBorder="1" applyAlignment="1">
      <alignment horizontal="right" vertical="center"/>
    </xf>
    <xf numFmtId="0" fontId="29" fillId="0" borderId="7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4" fontId="29" fillId="0" borderId="7" xfId="0" applyNumberFormat="1" applyFont="1" applyBorder="1" applyAlignment="1">
      <alignment horizontal="right" vertical="center"/>
    </xf>
    <xf numFmtId="167" fontId="29" fillId="0" borderId="0" xfId="0" applyNumberFormat="1" applyFont="1" applyAlignment="1">
      <alignment vertical="center"/>
    </xf>
    <xf numFmtId="0" fontId="30" fillId="28" borderId="6" xfId="0" applyFont="1" applyFill="1" applyBorder="1" applyAlignment="1">
      <alignment horizontal="left" vertical="center"/>
    </xf>
    <xf numFmtId="0" fontId="30" fillId="29" borderId="6" xfId="0" applyFont="1" applyFill="1" applyBorder="1" applyAlignment="1">
      <alignment horizontal="left" vertical="center"/>
    </xf>
    <xf numFmtId="0" fontId="17" fillId="30" borderId="6" xfId="0" applyFont="1" applyFill="1" applyBorder="1" applyAlignment="1">
      <alignment horizontal="left" vertical="center"/>
    </xf>
    <xf numFmtId="0" fontId="17" fillId="31" borderId="6" xfId="0" applyFont="1" applyFill="1" applyBorder="1" applyAlignment="1">
      <alignment horizontal="left" vertical="center"/>
    </xf>
    <xf numFmtId="0" fontId="17" fillId="32" borderId="6" xfId="0" applyFont="1" applyFill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9" fontId="29" fillId="0" borderId="0" xfId="5" applyNumberFormat="1" applyFont="1" applyAlignment="1">
      <alignment horizontal="center" vertical="center"/>
    </xf>
    <xf numFmtId="43" fontId="15" fillId="0" borderId="0" xfId="0" applyNumberFormat="1" applyFont="1"/>
    <xf numFmtId="4" fontId="11" fillId="0" borderId="0" xfId="0" applyNumberFormat="1" applyFont="1"/>
    <xf numFmtId="0" fontId="11" fillId="0" borderId="0" xfId="0" applyFont="1" applyAlignment="1">
      <alignment horizontal="center" vertical="center"/>
    </xf>
    <xf numFmtId="43" fontId="11" fillId="0" borderId="0" xfId="0" applyNumberFormat="1" applyFont="1"/>
    <xf numFmtId="0" fontId="7" fillId="3" borderId="8" xfId="1" applyFont="1" applyFill="1" applyBorder="1" applyAlignment="1">
      <alignment horizontal="left" vertical="center"/>
    </xf>
    <xf numFmtId="0" fontId="21" fillId="3" borderId="8" xfId="0" applyFont="1" applyFill="1" applyBorder="1"/>
    <xf numFmtId="0" fontId="21" fillId="3" borderId="8" xfId="0" applyFont="1" applyFill="1" applyBorder="1" applyAlignment="1">
      <alignment horizontal="center"/>
    </xf>
    <xf numFmtId="0" fontId="15" fillId="0" borderId="1" xfId="0" applyFont="1" applyBorder="1"/>
    <xf numFmtId="43" fontId="23" fillId="0" borderId="1" xfId="4" applyFont="1" applyBorder="1"/>
    <xf numFmtId="49" fontId="11" fillId="5" borderId="1" xfId="0" applyNumberFormat="1" applyFont="1" applyFill="1" applyBorder="1" applyAlignment="1">
      <alignment horizontal="center" vertical="center"/>
    </xf>
    <xf numFmtId="49" fontId="15" fillId="12" borderId="1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12" borderId="1" xfId="0" applyFont="1" applyFill="1" applyBorder="1" applyAlignment="1">
      <alignment horizontal="center"/>
    </xf>
    <xf numFmtId="43" fontId="11" fillId="7" borderId="9" xfId="4" applyFont="1" applyFill="1" applyBorder="1" applyAlignment="1">
      <alignment horizontal="right" vertical="center"/>
    </xf>
    <xf numFmtId="43" fontId="7" fillId="3" borderId="10" xfId="4" applyFont="1" applyFill="1" applyBorder="1" applyAlignment="1">
      <alignment horizontal="right" vertical="center"/>
    </xf>
    <xf numFmtId="0" fontId="15" fillId="0" borderId="0" xfId="0" applyFont="1" applyBorder="1"/>
    <xf numFmtId="49" fontId="0" fillId="0" borderId="0" xfId="0" applyNumberFormat="1" applyBorder="1"/>
    <xf numFmtId="0" fontId="28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</cellXfs>
  <cellStyles count="35">
    <cellStyle name="20% - Énfasis1 2" xfId="6" xr:uid="{00000000-0005-0000-0000-000000000000}"/>
    <cellStyle name="20% - Énfasis2 2" xfId="7" xr:uid="{00000000-0005-0000-0000-000001000000}"/>
    <cellStyle name="20% - Énfasis3 2" xfId="8" xr:uid="{00000000-0005-0000-0000-000002000000}"/>
    <cellStyle name="20% - Énfasis4 2" xfId="9" xr:uid="{00000000-0005-0000-0000-000003000000}"/>
    <cellStyle name="20% - Énfasis5 2" xfId="10" xr:uid="{00000000-0005-0000-0000-000004000000}"/>
    <cellStyle name="20% - Énfasis6 2" xfId="11" xr:uid="{00000000-0005-0000-0000-000005000000}"/>
    <cellStyle name="40% - Énfasis1 2" xfId="12" xr:uid="{00000000-0005-0000-0000-000006000000}"/>
    <cellStyle name="40% - Énfasis2 2" xfId="13" xr:uid="{00000000-0005-0000-0000-000007000000}"/>
    <cellStyle name="40% - Énfasis3 2" xfId="14" xr:uid="{00000000-0005-0000-0000-000008000000}"/>
    <cellStyle name="40% - Énfasis4 2" xfId="15" xr:uid="{00000000-0005-0000-0000-000009000000}"/>
    <cellStyle name="40% - Énfasis5 2" xfId="16" xr:uid="{00000000-0005-0000-0000-00000A000000}"/>
    <cellStyle name="40% - Énfasis6 2" xfId="17" xr:uid="{00000000-0005-0000-0000-00000B000000}"/>
    <cellStyle name="Comma" xfId="28" xr:uid="{00000000-0005-0000-0000-00000C000000}"/>
    <cellStyle name="Comma [0]" xfId="29" xr:uid="{00000000-0005-0000-0000-00000D000000}"/>
    <cellStyle name="Currency" xfId="30" xr:uid="{00000000-0005-0000-0000-00000E000000}"/>
    <cellStyle name="Currency [0]" xfId="31" xr:uid="{00000000-0005-0000-0000-00000F000000}"/>
    <cellStyle name="Millares" xfId="4" builtinId="3"/>
    <cellStyle name="Millares 2" xfId="18" xr:uid="{00000000-0005-0000-0000-000011000000}"/>
    <cellStyle name="Millares 3" xfId="19" xr:uid="{00000000-0005-0000-0000-000012000000}"/>
    <cellStyle name="Millares 4" xfId="20" xr:uid="{00000000-0005-0000-0000-000013000000}"/>
    <cellStyle name="Millares 5" xfId="32" xr:uid="{00000000-0005-0000-0000-000014000000}"/>
    <cellStyle name="Moneda 2" xfId="27" xr:uid="{00000000-0005-0000-0000-000015000000}"/>
    <cellStyle name="Normal" xfId="0" builtinId="0"/>
    <cellStyle name="Normal 11 3" xfId="1" xr:uid="{00000000-0005-0000-0000-000017000000}"/>
    <cellStyle name="Normal 2" xfId="21" xr:uid="{00000000-0005-0000-0000-000018000000}"/>
    <cellStyle name="Normal 2 2 2 2 2" xfId="3" xr:uid="{00000000-0005-0000-0000-000019000000}"/>
    <cellStyle name="Normal 2 7" xfId="2" xr:uid="{00000000-0005-0000-0000-00001A000000}"/>
    <cellStyle name="Normal 3" xfId="22" xr:uid="{00000000-0005-0000-0000-00001B000000}"/>
    <cellStyle name="Normal 3 2" xfId="23" xr:uid="{00000000-0005-0000-0000-00001C000000}"/>
    <cellStyle name="Normal 4" xfId="24" xr:uid="{00000000-0005-0000-0000-00001D000000}"/>
    <cellStyle name="Normal 5" xfId="33" xr:uid="{00000000-0005-0000-0000-00001E000000}"/>
    <cellStyle name="Notas 2" xfId="25" xr:uid="{00000000-0005-0000-0000-00001F000000}"/>
    <cellStyle name="Percent" xfId="34" xr:uid="{00000000-0005-0000-0000-000020000000}"/>
    <cellStyle name="Porcentaje" xfId="5" builtinId="5"/>
    <cellStyle name="Título 4" xfId="26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eproyec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INGRESOS"/>
      <sheetName val="Ppto GASTOS"/>
      <sheetName val="Programacion de Contratos"/>
      <sheetName val="Programacion de Contratos (2)"/>
      <sheetName val="Estructura CUIPO Ingresos"/>
      <sheetName val="Estructura CUIPO GASTOS"/>
    </sheetNames>
    <sheetDataSet>
      <sheetData sheetId="0"/>
      <sheetData sheetId="1">
        <row r="7">
          <cell r="C7">
            <v>4734071571</v>
          </cell>
        </row>
        <row r="62">
          <cell r="D62">
            <v>1000</v>
          </cell>
          <cell r="E62">
            <v>39999000</v>
          </cell>
        </row>
      </sheetData>
      <sheetData sheetId="2"/>
      <sheetData sheetId="3"/>
      <sheetData sheetId="4"/>
      <sheetData sheetId="5">
        <row r="8">
          <cell r="O8">
            <v>4734071571</v>
          </cell>
        </row>
        <row r="14">
          <cell r="S14">
            <v>9999000</v>
          </cell>
          <cell r="T14">
            <v>2233798140</v>
          </cell>
        </row>
        <row r="15">
          <cell r="S15">
            <v>1000</v>
          </cell>
          <cell r="T15">
            <v>4199000</v>
          </cell>
        </row>
        <row r="16">
          <cell r="S16">
            <v>500</v>
          </cell>
          <cell r="T16">
            <v>500</v>
          </cell>
        </row>
        <row r="17">
          <cell r="S17">
            <v>1000</v>
          </cell>
          <cell r="T17">
            <v>12213944</v>
          </cell>
        </row>
        <row r="18">
          <cell r="S18">
            <v>1000</v>
          </cell>
          <cell r="T18">
            <v>19683896</v>
          </cell>
        </row>
        <row r="19">
          <cell r="S19">
            <v>79800268</v>
          </cell>
          <cell r="T19">
            <v>19175023</v>
          </cell>
        </row>
        <row r="20">
          <cell r="S20">
            <v>1000</v>
          </cell>
          <cell r="T20">
            <v>69709310</v>
          </cell>
        </row>
        <row r="22">
          <cell r="S22">
            <v>211790157</v>
          </cell>
          <cell r="T22">
            <v>3000000</v>
          </cell>
        </row>
        <row r="23">
          <cell r="S23">
            <v>13099268</v>
          </cell>
          <cell r="T23">
            <v>90000000</v>
          </cell>
        </row>
        <row r="64">
          <cell r="S64">
            <v>5000000</v>
          </cell>
          <cell r="T64">
            <v>276724897</v>
          </cell>
        </row>
        <row r="65">
          <cell r="S65">
            <v>5000000</v>
          </cell>
          <cell r="T65">
            <v>194555142</v>
          </cell>
        </row>
        <row r="66">
          <cell r="S66">
            <v>226473035</v>
          </cell>
          <cell r="T66">
            <v>34531019</v>
          </cell>
        </row>
        <row r="67">
          <cell r="S67">
            <v>1000</v>
          </cell>
          <cell r="T67">
            <v>95817671</v>
          </cell>
        </row>
        <row r="68">
          <cell r="S68">
            <v>1000</v>
          </cell>
          <cell r="T68">
            <v>12254026</v>
          </cell>
        </row>
        <row r="69">
          <cell r="S69">
            <v>1000</v>
          </cell>
          <cell r="T69">
            <v>71862998</v>
          </cell>
        </row>
        <row r="70">
          <cell r="S70">
            <v>1000</v>
          </cell>
          <cell r="T70">
            <v>11976318</v>
          </cell>
        </row>
        <row r="71">
          <cell r="S71">
            <v>1000</v>
          </cell>
          <cell r="T71">
            <v>11976318</v>
          </cell>
        </row>
        <row r="72">
          <cell r="S72">
            <v>1000</v>
          </cell>
          <cell r="T72">
            <v>23953664</v>
          </cell>
        </row>
        <row r="76">
          <cell r="S76">
            <v>1000</v>
          </cell>
          <cell r="T76">
            <v>29999000</v>
          </cell>
        </row>
        <row r="77">
          <cell r="S77">
            <v>500</v>
          </cell>
          <cell r="T77">
            <v>47758508</v>
          </cell>
        </row>
        <row r="78">
          <cell r="S78">
            <v>1000</v>
          </cell>
          <cell r="T78">
            <v>12631197</v>
          </cell>
        </row>
        <row r="404">
          <cell r="S404">
            <v>500</v>
          </cell>
          <cell r="T404">
            <v>99999500</v>
          </cell>
        </row>
        <row r="427">
          <cell r="S427">
            <v>500</v>
          </cell>
          <cell r="T427">
            <v>500</v>
          </cell>
        </row>
        <row r="501">
          <cell r="S501">
            <v>0</v>
          </cell>
          <cell r="T501">
            <v>0</v>
          </cell>
        </row>
        <row r="502">
          <cell r="S502">
            <v>24989000</v>
          </cell>
          <cell r="T502">
            <v>1000</v>
          </cell>
        </row>
        <row r="503">
          <cell r="S503">
            <v>20000000</v>
          </cell>
          <cell r="T503">
            <v>16000000</v>
          </cell>
        </row>
        <row r="513">
          <cell r="S513">
            <v>4301000</v>
          </cell>
          <cell r="T513">
            <v>62099000</v>
          </cell>
        </row>
        <row r="514">
          <cell r="S514">
            <v>3000</v>
          </cell>
          <cell r="T514">
            <v>60997000</v>
          </cell>
        </row>
        <row r="515">
          <cell r="S515">
            <v>62853986</v>
          </cell>
          <cell r="T515">
            <v>335830286</v>
          </cell>
        </row>
        <row r="516">
          <cell r="S516">
            <v>9999500</v>
          </cell>
          <cell r="T516">
            <v>1500</v>
          </cell>
        </row>
        <row r="517">
          <cell r="S517">
            <v>1000</v>
          </cell>
          <cell r="T517">
            <v>199999000</v>
          </cell>
        </row>
        <row r="1411">
          <cell r="S1411">
            <v>1000</v>
          </cell>
          <cell r="T1411">
            <v>9999000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"/>
  <sheetViews>
    <sheetView showGridLines="0" tabSelected="1" topLeftCell="A93" zoomScaleNormal="100" workbookViewId="0">
      <selection activeCell="B31" sqref="B31"/>
    </sheetView>
  </sheetViews>
  <sheetFormatPr baseColWidth="10" defaultColWidth="11.5703125" defaultRowHeight="12"/>
  <cols>
    <col min="1" max="1" width="7.42578125" style="95" customWidth="1"/>
    <col min="2" max="2" width="19.7109375" style="95" customWidth="1"/>
    <col min="3" max="3" width="6.5703125" style="95" customWidth="1"/>
    <col min="4" max="4" width="38.85546875" style="95" customWidth="1"/>
    <col min="5" max="5" width="19.7109375" style="96" customWidth="1"/>
    <col min="6" max="6" width="16.7109375" style="95" bestFit="1" customWidth="1"/>
    <col min="7" max="7" width="5.140625" style="95" customWidth="1"/>
    <col min="8" max="8" width="6.5703125" style="95" customWidth="1"/>
    <col min="9" max="10" width="14.28515625" style="95" bestFit="1" customWidth="1"/>
    <col min="11" max="11" width="13.28515625" style="95" bestFit="1" customWidth="1"/>
    <col min="12" max="12" width="14.28515625" style="95" bestFit="1" customWidth="1"/>
    <col min="13" max="13" width="12.140625" style="95" bestFit="1" customWidth="1"/>
    <col min="14" max="16384" width="11.5703125" style="95"/>
  </cols>
  <sheetData>
    <row r="1" spans="1:13" hidden="1"/>
    <row r="2" spans="1:13" hidden="1"/>
    <row r="3" spans="1:13">
      <c r="A3" s="97" t="s">
        <v>0</v>
      </c>
      <c r="C3" s="98"/>
    </row>
    <row r="4" spans="1:13">
      <c r="C4" s="98"/>
    </row>
    <row r="5" spans="1:13" ht="15">
      <c r="A5" s="126" t="s">
        <v>135</v>
      </c>
      <c r="B5" s="126" t="s">
        <v>136</v>
      </c>
      <c r="C5" s="126" t="s">
        <v>137</v>
      </c>
      <c r="D5" s="126" t="s">
        <v>138</v>
      </c>
      <c r="E5" s="127" t="s">
        <v>139</v>
      </c>
      <c r="I5" s="175"/>
      <c r="J5" s="175"/>
    </row>
    <row r="6" spans="1:13">
      <c r="A6" s="79" t="s">
        <v>8</v>
      </c>
      <c r="B6" s="80" t="s">
        <v>9</v>
      </c>
      <c r="C6" s="79"/>
      <c r="D6" s="99" t="s">
        <v>10</v>
      </c>
      <c r="E6" s="100">
        <f>E7</f>
        <v>5978806314</v>
      </c>
      <c r="F6" s="174"/>
      <c r="H6" s="98"/>
      <c r="I6" s="101"/>
      <c r="J6" s="173"/>
      <c r="K6" s="101"/>
    </row>
    <row r="7" spans="1:13">
      <c r="A7" s="81" t="s">
        <v>8</v>
      </c>
      <c r="B7" s="82" t="s">
        <v>11</v>
      </c>
      <c r="C7" s="81"/>
      <c r="D7" s="102" t="s">
        <v>12</v>
      </c>
      <c r="E7" s="103">
        <f>E56+E100+E8+E114</f>
        <v>5978806314</v>
      </c>
      <c r="F7" s="101"/>
      <c r="H7" s="98"/>
      <c r="I7" s="101"/>
      <c r="J7" s="173"/>
      <c r="K7" s="101"/>
    </row>
    <row r="8" spans="1:13">
      <c r="A8" s="83" t="s">
        <v>8</v>
      </c>
      <c r="B8" s="84" t="s">
        <v>13</v>
      </c>
      <c r="C8" s="83"/>
      <c r="D8" s="104" t="s">
        <v>14</v>
      </c>
      <c r="E8" s="105">
        <f>E9</f>
        <v>4884397549</v>
      </c>
      <c r="H8" s="98"/>
      <c r="I8" s="176"/>
      <c r="J8" s="176"/>
      <c r="K8" s="176"/>
      <c r="L8" s="96"/>
      <c r="M8" s="173"/>
    </row>
    <row r="9" spans="1:13">
      <c r="A9" s="85" t="s">
        <v>8</v>
      </c>
      <c r="B9" s="86" t="s">
        <v>15</v>
      </c>
      <c r="C9" s="85"/>
      <c r="D9" s="106" t="s">
        <v>16</v>
      </c>
      <c r="E9" s="107">
        <f>E10+E29+E48</f>
        <v>4884397549</v>
      </c>
      <c r="J9" s="173"/>
    </row>
    <row r="10" spans="1:13">
      <c r="A10" s="87" t="s">
        <v>8</v>
      </c>
      <c r="B10" s="88" t="s">
        <v>17</v>
      </c>
      <c r="C10" s="87"/>
      <c r="D10" s="108" t="s">
        <v>18</v>
      </c>
      <c r="E10" s="109">
        <f>E11+E24</f>
        <v>3462860392</v>
      </c>
    </row>
    <row r="11" spans="1:13">
      <c r="A11" s="87" t="s">
        <v>8</v>
      </c>
      <c r="B11" s="88" t="s">
        <v>19</v>
      </c>
      <c r="C11" s="87"/>
      <c r="D11" s="108" t="s">
        <v>20</v>
      </c>
      <c r="E11" s="189">
        <f>SUM(E12:E23)</f>
        <v>3053360109</v>
      </c>
      <c r="F11" s="191"/>
    </row>
    <row r="12" spans="1:13" ht="15">
      <c r="A12" s="89" t="s">
        <v>8</v>
      </c>
      <c r="B12" s="90" t="s">
        <v>21</v>
      </c>
      <c r="C12" s="89">
        <v>20</v>
      </c>
      <c r="D12" s="110" t="s">
        <v>22</v>
      </c>
      <c r="E12" s="111">
        <v>2641657654</v>
      </c>
      <c r="F12" s="192"/>
    </row>
    <row r="13" spans="1:13" ht="15">
      <c r="A13" s="89" t="s">
        <v>8</v>
      </c>
      <c r="B13" s="90" t="s">
        <v>21</v>
      </c>
      <c r="C13" s="89">
        <v>18</v>
      </c>
      <c r="D13" s="110" t="s">
        <v>22</v>
      </c>
      <c r="E13" s="111">
        <v>164882838</v>
      </c>
      <c r="F13" s="192"/>
    </row>
    <row r="14" spans="1:13" ht="15">
      <c r="A14" s="89" t="s">
        <v>8</v>
      </c>
      <c r="B14" s="90" t="s">
        <v>23</v>
      </c>
      <c r="C14" s="89">
        <v>20</v>
      </c>
      <c r="D14" s="110" t="s">
        <v>24</v>
      </c>
      <c r="E14" s="111">
        <v>6000000</v>
      </c>
      <c r="F14" s="192"/>
    </row>
    <row r="15" spans="1:13" ht="15">
      <c r="A15" s="89" t="s">
        <v>8</v>
      </c>
      <c r="B15" s="90" t="s">
        <v>23</v>
      </c>
      <c r="C15" s="89">
        <v>18</v>
      </c>
      <c r="D15" s="110" t="s">
        <v>24</v>
      </c>
      <c r="E15" s="111">
        <v>1000</v>
      </c>
      <c r="F15" s="192"/>
    </row>
    <row r="16" spans="1:13" ht="15">
      <c r="A16" s="89" t="s">
        <v>8</v>
      </c>
      <c r="B16" s="90" t="s">
        <v>27</v>
      </c>
      <c r="C16" s="89">
        <v>20</v>
      </c>
      <c r="D16" s="110" t="s">
        <v>28</v>
      </c>
      <c r="E16" s="111">
        <v>16519236</v>
      </c>
      <c r="F16" s="192"/>
    </row>
    <row r="17" spans="1:6" ht="15">
      <c r="A17" s="89" t="s">
        <v>8</v>
      </c>
      <c r="B17" s="90" t="s">
        <v>27</v>
      </c>
      <c r="C17" s="89">
        <v>18</v>
      </c>
      <c r="D17" s="110" t="s">
        <v>28</v>
      </c>
      <c r="E17" s="111">
        <v>1000</v>
      </c>
      <c r="F17" s="192"/>
    </row>
    <row r="18" spans="1:6" ht="15">
      <c r="A18" s="89" t="s">
        <v>8</v>
      </c>
      <c r="B18" s="90" t="s">
        <v>29</v>
      </c>
      <c r="C18" s="89">
        <v>20</v>
      </c>
      <c r="D18" s="110" t="s">
        <v>30</v>
      </c>
      <c r="E18" s="111">
        <v>27855173</v>
      </c>
      <c r="F18" s="192"/>
    </row>
    <row r="19" spans="1:6" ht="15">
      <c r="A19" s="89" t="s">
        <v>8</v>
      </c>
      <c r="B19" s="90" t="s">
        <v>29</v>
      </c>
      <c r="C19" s="89">
        <v>18</v>
      </c>
      <c r="D19" s="110" t="s">
        <v>30</v>
      </c>
      <c r="E19" s="111">
        <v>1000</v>
      </c>
      <c r="F19" s="192"/>
    </row>
    <row r="20" spans="1:6" ht="15">
      <c r="A20" s="89" t="s">
        <v>8</v>
      </c>
      <c r="B20" s="90" t="s">
        <v>31</v>
      </c>
      <c r="C20" s="89">
        <v>20</v>
      </c>
      <c r="D20" s="110" t="s">
        <v>32</v>
      </c>
      <c r="E20" s="111">
        <v>1000</v>
      </c>
      <c r="F20" s="192"/>
    </row>
    <row r="21" spans="1:6" ht="15">
      <c r="A21" s="89" t="s">
        <v>8</v>
      </c>
      <c r="B21" s="90" t="s">
        <v>31</v>
      </c>
      <c r="C21" s="89">
        <v>18</v>
      </c>
      <c r="D21" s="110" t="s">
        <v>32</v>
      </c>
      <c r="E21" s="111">
        <v>105919625</v>
      </c>
      <c r="F21" s="192"/>
    </row>
    <row r="22" spans="1:6" ht="15">
      <c r="A22" s="89" t="s">
        <v>8</v>
      </c>
      <c r="B22" s="90" t="s">
        <v>33</v>
      </c>
      <c r="C22" s="89">
        <v>20</v>
      </c>
      <c r="D22" s="110" t="s">
        <v>34</v>
      </c>
      <c r="E22" s="111">
        <v>90520583</v>
      </c>
      <c r="F22" s="192"/>
    </row>
    <row r="23" spans="1:6" ht="15">
      <c r="A23" s="89" t="s">
        <v>8</v>
      </c>
      <c r="B23" s="90" t="s">
        <v>33</v>
      </c>
      <c r="C23" s="89">
        <v>18</v>
      </c>
      <c r="D23" s="110" t="s">
        <v>34</v>
      </c>
      <c r="E23" s="111">
        <v>1000</v>
      </c>
      <c r="F23" s="192"/>
    </row>
    <row r="24" spans="1:6">
      <c r="A24" s="87" t="s">
        <v>8</v>
      </c>
      <c r="B24" s="88" t="s">
        <v>35</v>
      </c>
      <c r="C24" s="87"/>
      <c r="D24" s="108" t="s">
        <v>36</v>
      </c>
      <c r="E24" s="109">
        <f>SUM(E25:E28)</f>
        <v>409500283</v>
      </c>
      <c r="F24" s="191"/>
    </row>
    <row r="25" spans="1:6" ht="15">
      <c r="A25" s="89" t="s">
        <v>8</v>
      </c>
      <c r="B25" s="90" t="s">
        <v>37</v>
      </c>
      <c r="C25" s="89">
        <v>20</v>
      </c>
      <c r="D25" s="110" t="s">
        <v>38</v>
      </c>
      <c r="E25" s="112">
        <v>1000</v>
      </c>
      <c r="F25" s="192"/>
    </row>
    <row r="26" spans="1:6" ht="15">
      <c r="A26" s="89" t="s">
        <v>8</v>
      </c>
      <c r="B26" s="90" t="s">
        <v>37</v>
      </c>
      <c r="C26" s="89">
        <v>18</v>
      </c>
      <c r="D26" s="110" t="s">
        <v>38</v>
      </c>
      <c r="E26" s="112">
        <v>276688031</v>
      </c>
      <c r="F26" s="192"/>
    </row>
    <row r="27" spans="1:6" ht="15">
      <c r="A27" s="89" t="s">
        <v>8</v>
      </c>
      <c r="B27" s="90" t="s">
        <v>39</v>
      </c>
      <c r="C27" s="89">
        <v>20</v>
      </c>
      <c r="D27" s="110" t="s">
        <v>40</v>
      </c>
      <c r="E27" s="112">
        <v>132810252</v>
      </c>
      <c r="F27" s="192"/>
    </row>
    <row r="28" spans="1:6" ht="15">
      <c r="A28" s="89" t="s">
        <v>8</v>
      </c>
      <c r="B28" s="90" t="s">
        <v>39</v>
      </c>
      <c r="C28" s="89">
        <v>18</v>
      </c>
      <c r="D28" s="110" t="s">
        <v>40</v>
      </c>
      <c r="E28" s="112">
        <v>1000</v>
      </c>
      <c r="F28" s="192"/>
    </row>
    <row r="29" spans="1:6">
      <c r="A29" s="87" t="s">
        <v>8</v>
      </c>
      <c r="B29" s="88" t="s">
        <v>41</v>
      </c>
      <c r="C29" s="87"/>
      <c r="D29" s="108" t="s">
        <v>42</v>
      </c>
      <c r="E29" s="109">
        <f>SUM(E30:E47)</f>
        <v>1255277531</v>
      </c>
      <c r="F29" s="191"/>
    </row>
    <row r="30" spans="1:6" ht="15">
      <c r="A30" s="89" t="s">
        <v>8</v>
      </c>
      <c r="B30" s="90" t="s">
        <v>43</v>
      </c>
      <c r="C30" s="89">
        <v>20</v>
      </c>
      <c r="D30" s="113" t="s">
        <v>44</v>
      </c>
      <c r="E30" s="112">
        <v>364904924</v>
      </c>
      <c r="F30" s="192"/>
    </row>
    <row r="31" spans="1:6" ht="15">
      <c r="A31" s="89" t="s">
        <v>8</v>
      </c>
      <c r="B31" s="90" t="s">
        <v>43</v>
      </c>
      <c r="C31" s="89">
        <v>18</v>
      </c>
      <c r="D31" s="113" t="s">
        <v>44</v>
      </c>
      <c r="E31" s="112">
        <v>1000</v>
      </c>
      <c r="F31" s="192"/>
    </row>
    <row r="32" spans="1:6" ht="15">
      <c r="A32" s="89" t="s">
        <v>8</v>
      </c>
      <c r="B32" s="90" t="s">
        <v>45</v>
      </c>
      <c r="C32" s="89">
        <v>20</v>
      </c>
      <c r="D32" s="113" t="s">
        <v>46</v>
      </c>
      <c r="E32" s="112">
        <v>258474303</v>
      </c>
      <c r="F32" s="192"/>
    </row>
    <row r="33" spans="1:6" ht="15">
      <c r="A33" s="89" t="s">
        <v>8</v>
      </c>
      <c r="B33" s="90" t="s">
        <v>45</v>
      </c>
      <c r="C33" s="89">
        <v>18</v>
      </c>
      <c r="D33" s="113" t="s">
        <v>46</v>
      </c>
      <c r="E33" s="112">
        <v>1000</v>
      </c>
      <c r="F33" s="192"/>
    </row>
    <row r="34" spans="1:6" ht="15">
      <c r="A34" s="89" t="s">
        <v>8</v>
      </c>
      <c r="B34" s="90" t="s">
        <v>47</v>
      </c>
      <c r="C34" s="89">
        <v>20</v>
      </c>
      <c r="D34" s="113" t="s">
        <v>48</v>
      </c>
      <c r="E34" s="112">
        <v>335714810</v>
      </c>
      <c r="F34" s="192"/>
    </row>
    <row r="35" spans="1:6" ht="15">
      <c r="A35" s="89" t="s">
        <v>8</v>
      </c>
      <c r="B35" s="90" t="s">
        <v>47</v>
      </c>
      <c r="C35" s="89">
        <v>18</v>
      </c>
      <c r="D35" s="113" t="s">
        <v>48</v>
      </c>
      <c r="E35" s="112">
        <v>1000</v>
      </c>
      <c r="F35" s="192"/>
    </row>
    <row r="36" spans="1:6" ht="15">
      <c r="A36" s="89" t="s">
        <v>8</v>
      </c>
      <c r="B36" s="90" t="s">
        <v>49</v>
      </c>
      <c r="C36" s="89">
        <v>20</v>
      </c>
      <c r="D36" s="113" t="s">
        <v>50</v>
      </c>
      <c r="E36" s="112">
        <v>122318537</v>
      </c>
      <c r="F36" s="192"/>
    </row>
    <row r="37" spans="1:6" ht="15">
      <c r="A37" s="89" t="s">
        <v>8</v>
      </c>
      <c r="B37" s="90" t="s">
        <v>49</v>
      </c>
      <c r="C37" s="89">
        <v>18</v>
      </c>
      <c r="D37" s="113" t="s">
        <v>50</v>
      </c>
      <c r="E37" s="112">
        <v>1000</v>
      </c>
      <c r="F37" s="192"/>
    </row>
    <row r="38" spans="1:6" ht="15">
      <c r="A38" s="89" t="s">
        <v>8</v>
      </c>
      <c r="B38" s="90" t="s">
        <v>51</v>
      </c>
      <c r="C38" s="89">
        <v>20</v>
      </c>
      <c r="D38" s="113" t="s">
        <v>52</v>
      </c>
      <c r="E38" s="112">
        <v>20957825</v>
      </c>
      <c r="F38" s="192"/>
    </row>
    <row r="39" spans="1:6" ht="15">
      <c r="A39" s="89" t="s">
        <v>8</v>
      </c>
      <c r="B39" s="90" t="s">
        <v>51</v>
      </c>
      <c r="C39" s="89">
        <v>18</v>
      </c>
      <c r="D39" s="113" t="s">
        <v>52</v>
      </c>
      <c r="E39" s="112">
        <v>1000</v>
      </c>
      <c r="F39" s="192"/>
    </row>
    <row r="40" spans="1:6" ht="15">
      <c r="A40" s="89" t="s">
        <v>8</v>
      </c>
      <c r="B40" s="90" t="s">
        <v>53</v>
      </c>
      <c r="C40" s="89">
        <v>20</v>
      </c>
      <c r="D40" s="113" t="s">
        <v>54</v>
      </c>
      <c r="E40" s="112">
        <v>91738896</v>
      </c>
      <c r="F40" s="192"/>
    </row>
    <row r="41" spans="1:6" ht="15">
      <c r="A41" s="89" t="s">
        <v>8</v>
      </c>
      <c r="B41" s="90" t="s">
        <v>53</v>
      </c>
      <c r="C41" s="89">
        <v>18</v>
      </c>
      <c r="D41" s="113" t="s">
        <v>54</v>
      </c>
      <c r="E41" s="112">
        <v>1000</v>
      </c>
      <c r="F41" s="192"/>
    </row>
    <row r="42" spans="1:6" ht="15">
      <c r="A42" s="89" t="s">
        <v>8</v>
      </c>
      <c r="B42" s="90" t="s">
        <v>55</v>
      </c>
      <c r="C42" s="89">
        <v>20</v>
      </c>
      <c r="D42" s="113" t="s">
        <v>56</v>
      </c>
      <c r="E42" s="112">
        <v>15289805</v>
      </c>
      <c r="F42" s="192"/>
    </row>
    <row r="43" spans="1:6" ht="15">
      <c r="A43" s="89" t="s">
        <v>8</v>
      </c>
      <c r="B43" s="90" t="s">
        <v>55</v>
      </c>
      <c r="C43" s="89">
        <v>18</v>
      </c>
      <c r="D43" s="113" t="s">
        <v>56</v>
      </c>
      <c r="E43" s="112">
        <v>1000</v>
      </c>
      <c r="F43" s="192"/>
    </row>
    <row r="44" spans="1:6" ht="15">
      <c r="A44" s="89" t="s">
        <v>8</v>
      </c>
      <c r="B44" s="90" t="s">
        <v>57</v>
      </c>
      <c r="C44" s="89">
        <v>20</v>
      </c>
      <c r="D44" s="110" t="s">
        <v>58</v>
      </c>
      <c r="E44" s="112">
        <v>15289805</v>
      </c>
      <c r="F44" s="192"/>
    </row>
    <row r="45" spans="1:6" ht="15">
      <c r="A45" s="89" t="s">
        <v>8</v>
      </c>
      <c r="B45" s="90" t="s">
        <v>57</v>
      </c>
      <c r="C45" s="89">
        <v>18</v>
      </c>
      <c r="D45" s="110" t="s">
        <v>58</v>
      </c>
      <c r="E45" s="112">
        <v>1000</v>
      </c>
      <c r="F45" s="192"/>
    </row>
    <row r="46" spans="1:6" ht="15">
      <c r="A46" s="89" t="s">
        <v>8</v>
      </c>
      <c r="B46" s="90" t="s">
        <v>59</v>
      </c>
      <c r="C46" s="89">
        <v>20</v>
      </c>
      <c r="D46" s="110" t="s">
        <v>60</v>
      </c>
      <c r="E46" s="112">
        <v>30579626</v>
      </c>
      <c r="F46" s="192"/>
    </row>
    <row r="47" spans="1:6" ht="15">
      <c r="A47" s="89" t="s">
        <v>8</v>
      </c>
      <c r="B47" s="90" t="s">
        <v>59</v>
      </c>
      <c r="C47" s="89">
        <v>18</v>
      </c>
      <c r="D47" s="110" t="s">
        <v>60</v>
      </c>
      <c r="E47" s="112">
        <v>1000</v>
      </c>
      <c r="F47" s="192"/>
    </row>
    <row r="48" spans="1:6">
      <c r="A48" s="87" t="s">
        <v>8</v>
      </c>
      <c r="B48" s="88" t="s">
        <v>61</v>
      </c>
      <c r="C48" s="87"/>
      <c r="D48" s="108" t="s">
        <v>62</v>
      </c>
      <c r="E48" s="109">
        <f>E49</f>
        <v>166259626</v>
      </c>
      <c r="F48" s="191"/>
    </row>
    <row r="49" spans="1:6">
      <c r="A49" s="87" t="s">
        <v>8</v>
      </c>
      <c r="B49" s="88" t="s">
        <v>63</v>
      </c>
      <c r="C49" s="87"/>
      <c r="D49" s="108" t="s">
        <v>36</v>
      </c>
      <c r="E49" s="109">
        <f>SUM(E50:E55)</f>
        <v>166259626</v>
      </c>
      <c r="F49" s="191"/>
    </row>
    <row r="50" spans="1:6" ht="15">
      <c r="A50" s="89" t="s">
        <v>8</v>
      </c>
      <c r="B50" s="90" t="s">
        <v>64</v>
      </c>
      <c r="C50" s="89">
        <v>20</v>
      </c>
      <c r="D50" s="113" t="s">
        <v>65</v>
      </c>
      <c r="E50" s="111">
        <v>132810252</v>
      </c>
      <c r="F50" s="192"/>
    </row>
    <row r="51" spans="1:6" ht="15">
      <c r="A51" s="89" t="s">
        <v>8</v>
      </c>
      <c r="B51" s="90" t="s">
        <v>64</v>
      </c>
      <c r="C51" s="89">
        <v>18</v>
      </c>
      <c r="D51" s="113" t="s">
        <v>65</v>
      </c>
      <c r="E51" s="111">
        <v>1000</v>
      </c>
      <c r="F51" s="192"/>
    </row>
    <row r="52" spans="1:6" ht="15">
      <c r="A52" s="89" t="s">
        <v>8</v>
      </c>
      <c r="B52" s="90" t="s">
        <v>66</v>
      </c>
      <c r="C52" s="89">
        <v>20</v>
      </c>
      <c r="D52" s="110" t="s">
        <v>67</v>
      </c>
      <c r="E52" s="111">
        <v>17088843</v>
      </c>
      <c r="F52" s="192"/>
    </row>
    <row r="53" spans="1:6" ht="15">
      <c r="A53" s="89" t="s">
        <v>8</v>
      </c>
      <c r="B53" s="90" t="s">
        <v>66</v>
      </c>
      <c r="C53" s="89">
        <v>18</v>
      </c>
      <c r="D53" s="110" t="s">
        <v>67</v>
      </c>
      <c r="E53" s="111">
        <v>1000</v>
      </c>
      <c r="F53" s="192"/>
    </row>
    <row r="54" spans="1:6" ht="15">
      <c r="A54" s="89" t="s">
        <v>8</v>
      </c>
      <c r="B54" s="90" t="s">
        <v>68</v>
      </c>
      <c r="C54" s="89">
        <v>20</v>
      </c>
      <c r="D54" s="110" t="s">
        <v>69</v>
      </c>
      <c r="E54" s="111">
        <v>16357531</v>
      </c>
      <c r="F54" s="192"/>
    </row>
    <row r="55" spans="1:6" ht="15">
      <c r="A55" s="89" t="s">
        <v>8</v>
      </c>
      <c r="B55" s="90" t="s">
        <v>68</v>
      </c>
      <c r="C55" s="89">
        <v>18</v>
      </c>
      <c r="D55" s="110" t="s">
        <v>69</v>
      </c>
      <c r="E55" s="111">
        <v>1000</v>
      </c>
      <c r="F55" s="192"/>
    </row>
    <row r="56" spans="1:6">
      <c r="A56" s="83" t="s">
        <v>8</v>
      </c>
      <c r="B56" s="84" t="s">
        <v>70</v>
      </c>
      <c r="C56" s="83"/>
      <c r="D56" s="114" t="s">
        <v>71</v>
      </c>
      <c r="E56" s="105">
        <f>E57+E76</f>
        <v>1074402765</v>
      </c>
      <c r="F56" s="191"/>
    </row>
    <row r="57" spans="1:6">
      <c r="A57" s="87" t="s">
        <v>8</v>
      </c>
      <c r="B57" s="88" t="s">
        <v>72</v>
      </c>
      <c r="C57" s="87"/>
      <c r="D57" s="108" t="s">
        <v>73</v>
      </c>
      <c r="E57" s="115">
        <f>E58</f>
        <v>10009000</v>
      </c>
      <c r="F57" s="191"/>
    </row>
    <row r="58" spans="1:6">
      <c r="A58" s="87" t="s">
        <v>8</v>
      </c>
      <c r="B58" s="88" t="s">
        <v>74</v>
      </c>
      <c r="C58" s="87"/>
      <c r="D58" s="108" t="s">
        <v>75</v>
      </c>
      <c r="E58" s="115">
        <f>E59+E69</f>
        <v>10009000</v>
      </c>
      <c r="F58" s="191"/>
    </row>
    <row r="59" spans="1:6">
      <c r="A59" s="87" t="s">
        <v>8</v>
      </c>
      <c r="B59" s="88" t="s">
        <v>76</v>
      </c>
      <c r="C59" s="87"/>
      <c r="D59" s="108" t="s">
        <v>77</v>
      </c>
      <c r="E59" s="115">
        <f>E60+E63+E66</f>
        <v>6000</v>
      </c>
      <c r="F59" s="191"/>
    </row>
    <row r="60" spans="1:6">
      <c r="A60" s="87" t="s">
        <v>8</v>
      </c>
      <c r="B60" s="88" t="s">
        <v>253</v>
      </c>
      <c r="C60" s="87"/>
      <c r="D60" s="108" t="s">
        <v>254</v>
      </c>
      <c r="E60" s="109">
        <f>+E61+E62</f>
        <v>2000</v>
      </c>
      <c r="F60" s="191"/>
    </row>
    <row r="61" spans="1:6" ht="15">
      <c r="A61" s="89" t="s">
        <v>8</v>
      </c>
      <c r="B61" s="90" t="s">
        <v>256</v>
      </c>
      <c r="C61" s="89">
        <v>20</v>
      </c>
      <c r="D61" s="90" t="s">
        <v>255</v>
      </c>
      <c r="E61" s="111">
        <v>1000</v>
      </c>
      <c r="F61" s="192"/>
    </row>
    <row r="62" spans="1:6" ht="15">
      <c r="A62" s="89" t="s">
        <v>8</v>
      </c>
      <c r="B62" s="90" t="s">
        <v>256</v>
      </c>
      <c r="C62" s="89">
        <v>18</v>
      </c>
      <c r="D62" s="90" t="s">
        <v>255</v>
      </c>
      <c r="E62" s="111">
        <v>1000</v>
      </c>
      <c r="F62" s="192"/>
    </row>
    <row r="63" spans="1:6">
      <c r="A63" s="87" t="s">
        <v>8</v>
      </c>
      <c r="B63" s="88" t="s">
        <v>78</v>
      </c>
      <c r="C63" s="87"/>
      <c r="D63" s="108" t="s">
        <v>79</v>
      </c>
      <c r="E63" s="109">
        <f>E64+E65</f>
        <v>2000</v>
      </c>
      <c r="F63" s="191"/>
    </row>
    <row r="64" spans="1:6" ht="15">
      <c r="A64" s="89" t="s">
        <v>8</v>
      </c>
      <c r="B64" s="90" t="s">
        <v>80</v>
      </c>
      <c r="C64" s="89">
        <v>20</v>
      </c>
      <c r="D64" s="90" t="s">
        <v>81</v>
      </c>
      <c r="E64" s="111">
        <v>1000</v>
      </c>
      <c r="F64" s="192"/>
    </row>
    <row r="65" spans="1:6" ht="15">
      <c r="A65" s="89" t="s">
        <v>8</v>
      </c>
      <c r="B65" s="90" t="s">
        <v>80</v>
      </c>
      <c r="C65" s="89">
        <v>18</v>
      </c>
      <c r="D65" s="90" t="s">
        <v>81</v>
      </c>
      <c r="E65" s="111">
        <v>1000</v>
      </c>
      <c r="F65" s="192"/>
    </row>
    <row r="66" spans="1:6">
      <c r="A66" s="87" t="s">
        <v>8</v>
      </c>
      <c r="B66" s="88" t="s">
        <v>82</v>
      </c>
      <c r="C66" s="87"/>
      <c r="D66" s="108" t="s">
        <v>83</v>
      </c>
      <c r="E66" s="109">
        <f>+E67+E68</f>
        <v>2000</v>
      </c>
      <c r="F66" s="191"/>
    </row>
    <row r="67" spans="1:6" ht="15">
      <c r="A67" s="89" t="s">
        <v>8</v>
      </c>
      <c r="B67" s="90" t="s">
        <v>84</v>
      </c>
      <c r="C67" s="89">
        <v>20</v>
      </c>
      <c r="D67" s="90" t="s">
        <v>85</v>
      </c>
      <c r="E67" s="111">
        <v>1000</v>
      </c>
      <c r="F67" s="192"/>
    </row>
    <row r="68" spans="1:6" ht="15">
      <c r="A68" s="89" t="s">
        <v>8</v>
      </c>
      <c r="B68" s="90" t="s">
        <v>84</v>
      </c>
      <c r="C68" s="89">
        <v>18</v>
      </c>
      <c r="D68" s="90" t="s">
        <v>85</v>
      </c>
      <c r="E68" s="111">
        <v>1000</v>
      </c>
      <c r="F68" s="192"/>
    </row>
    <row r="69" spans="1:6">
      <c r="A69" s="87" t="s">
        <v>8</v>
      </c>
      <c r="B69" s="88" t="s">
        <v>243</v>
      </c>
      <c r="C69" s="87"/>
      <c r="D69" s="108" t="s">
        <v>244</v>
      </c>
      <c r="E69" s="115">
        <f>+E70</f>
        <v>10003000</v>
      </c>
      <c r="F69" s="191"/>
    </row>
    <row r="70" spans="1:6">
      <c r="A70" s="87" t="s">
        <v>8</v>
      </c>
      <c r="B70" s="88" t="s">
        <v>252</v>
      </c>
      <c r="C70" s="87"/>
      <c r="D70" s="108" t="s">
        <v>249</v>
      </c>
      <c r="E70" s="115">
        <f>+E71</f>
        <v>10003000</v>
      </c>
      <c r="F70" s="191"/>
    </row>
    <row r="71" spans="1:6">
      <c r="A71" s="87" t="s">
        <v>8</v>
      </c>
      <c r="B71" s="88" t="s">
        <v>245</v>
      </c>
      <c r="C71" s="87"/>
      <c r="D71" s="108" t="s">
        <v>248</v>
      </c>
      <c r="E71" s="115">
        <f>+E72+E73+E74+E75</f>
        <v>10003000</v>
      </c>
      <c r="F71" s="191"/>
    </row>
    <row r="72" spans="1:6" ht="15">
      <c r="A72" s="89" t="s">
        <v>8</v>
      </c>
      <c r="B72" s="90" t="s">
        <v>246</v>
      </c>
      <c r="C72" s="89">
        <v>20</v>
      </c>
      <c r="D72" s="90" t="s">
        <v>250</v>
      </c>
      <c r="E72" s="111">
        <v>1000</v>
      </c>
      <c r="F72" s="192"/>
    </row>
    <row r="73" spans="1:6" ht="15">
      <c r="A73" s="89" t="s">
        <v>8</v>
      </c>
      <c r="B73" s="90" t="s">
        <v>246</v>
      </c>
      <c r="C73" s="89">
        <v>18</v>
      </c>
      <c r="D73" s="90" t="s">
        <v>250</v>
      </c>
      <c r="E73" s="111">
        <v>1000</v>
      </c>
      <c r="F73" s="192"/>
    </row>
    <row r="74" spans="1:6" ht="15">
      <c r="A74" s="89" t="s">
        <v>8</v>
      </c>
      <c r="B74" s="90" t="s">
        <v>247</v>
      </c>
      <c r="C74" s="89">
        <v>20</v>
      </c>
      <c r="D74" s="90" t="s">
        <v>251</v>
      </c>
      <c r="E74" s="111">
        <v>1000</v>
      </c>
      <c r="F74" s="192"/>
    </row>
    <row r="75" spans="1:6" ht="15">
      <c r="A75" s="89" t="s">
        <v>8</v>
      </c>
      <c r="B75" s="90" t="s">
        <v>247</v>
      </c>
      <c r="C75" s="89">
        <v>18</v>
      </c>
      <c r="D75" s="90" t="s">
        <v>251</v>
      </c>
      <c r="E75" s="111">
        <v>10000000</v>
      </c>
      <c r="F75" s="192"/>
    </row>
    <row r="76" spans="1:6">
      <c r="A76" s="87" t="s">
        <v>8</v>
      </c>
      <c r="B76" s="116" t="s">
        <v>86</v>
      </c>
      <c r="C76" s="117"/>
      <c r="D76" s="108" t="s">
        <v>87</v>
      </c>
      <c r="E76" s="118">
        <f>E77+E84</f>
        <v>1064393765</v>
      </c>
      <c r="F76" s="191"/>
    </row>
    <row r="77" spans="1:6">
      <c r="A77" s="87" t="s">
        <v>8</v>
      </c>
      <c r="B77" s="116" t="s">
        <v>88</v>
      </c>
      <c r="C77" s="117"/>
      <c r="D77" s="116" t="s">
        <v>89</v>
      </c>
      <c r="E77" s="118">
        <f>+E78+E81</f>
        <v>105252000</v>
      </c>
      <c r="F77" s="191"/>
    </row>
    <row r="78" spans="1:6">
      <c r="A78" s="91" t="s">
        <v>8</v>
      </c>
      <c r="B78" s="92" t="s">
        <v>92</v>
      </c>
      <c r="C78" s="119"/>
      <c r="D78" s="92" t="s">
        <v>93</v>
      </c>
      <c r="E78" s="120">
        <f>+E79+E80</f>
        <v>30001000</v>
      </c>
      <c r="F78" s="191"/>
    </row>
    <row r="79" spans="1:6" ht="15">
      <c r="A79" s="89" t="s">
        <v>8</v>
      </c>
      <c r="B79" s="90" t="s">
        <v>92</v>
      </c>
      <c r="C79" s="89">
        <v>20</v>
      </c>
      <c r="D79" s="90" t="s">
        <v>93</v>
      </c>
      <c r="E79" s="111">
        <v>1000</v>
      </c>
      <c r="F79" s="192"/>
    </row>
    <row r="80" spans="1:6" ht="15">
      <c r="A80" s="89" t="s">
        <v>8</v>
      </c>
      <c r="B80" s="90" t="s">
        <v>92</v>
      </c>
      <c r="C80" s="89">
        <v>18</v>
      </c>
      <c r="D80" s="90" t="s">
        <v>93</v>
      </c>
      <c r="E80" s="111">
        <v>30000000</v>
      </c>
      <c r="F80" s="192"/>
    </row>
    <row r="81" spans="1:6">
      <c r="A81" s="91" t="s">
        <v>8</v>
      </c>
      <c r="B81" s="92" t="s">
        <v>94</v>
      </c>
      <c r="C81" s="119"/>
      <c r="D81" s="92" t="s">
        <v>95</v>
      </c>
      <c r="E81" s="120">
        <f>+E82+E83</f>
        <v>75251000</v>
      </c>
      <c r="F81" s="191"/>
    </row>
    <row r="82" spans="1:6" ht="15">
      <c r="A82" s="89" t="s">
        <v>8</v>
      </c>
      <c r="B82" s="90" t="s">
        <v>94</v>
      </c>
      <c r="C82" s="89">
        <v>20</v>
      </c>
      <c r="D82" s="90" t="s">
        <v>95</v>
      </c>
      <c r="E82" s="111">
        <v>75250000</v>
      </c>
      <c r="F82" s="192"/>
    </row>
    <row r="83" spans="1:6" ht="15">
      <c r="A83" s="89" t="s">
        <v>8</v>
      </c>
      <c r="B83" s="90" t="s">
        <v>94</v>
      </c>
      <c r="C83" s="89">
        <v>18</v>
      </c>
      <c r="D83" s="90" t="s">
        <v>95</v>
      </c>
      <c r="E83" s="111">
        <v>1000</v>
      </c>
      <c r="F83" s="192"/>
    </row>
    <row r="84" spans="1:6">
      <c r="A84" s="87" t="s">
        <v>8</v>
      </c>
      <c r="B84" s="116" t="s">
        <v>96</v>
      </c>
      <c r="C84" s="117"/>
      <c r="D84" s="116" t="s">
        <v>97</v>
      </c>
      <c r="E84" s="121">
        <f>+E85+E88+E91+E94+E97</f>
        <v>959141765</v>
      </c>
      <c r="F84" s="191"/>
    </row>
    <row r="85" spans="1:6">
      <c r="A85" s="91" t="s">
        <v>8</v>
      </c>
      <c r="B85" s="92" t="s">
        <v>133</v>
      </c>
      <c r="C85" s="119"/>
      <c r="D85" s="92" t="s">
        <v>134</v>
      </c>
      <c r="E85" s="120">
        <f>+E86+E87</f>
        <v>116334260</v>
      </c>
      <c r="F85" s="191"/>
    </row>
    <row r="86" spans="1:6" ht="15">
      <c r="A86" s="89" t="s">
        <v>8</v>
      </c>
      <c r="B86" s="90" t="s">
        <v>133</v>
      </c>
      <c r="C86" s="89">
        <v>20</v>
      </c>
      <c r="D86" s="90" t="s">
        <v>142</v>
      </c>
      <c r="E86" s="111">
        <v>116333260</v>
      </c>
      <c r="F86" s="192"/>
    </row>
    <row r="87" spans="1:6" ht="15">
      <c r="A87" s="89" t="s">
        <v>8</v>
      </c>
      <c r="B87" s="90" t="s">
        <v>133</v>
      </c>
      <c r="C87" s="89">
        <v>18</v>
      </c>
      <c r="D87" s="90" t="s">
        <v>142</v>
      </c>
      <c r="E87" s="111">
        <v>1000</v>
      </c>
      <c r="F87" s="192"/>
    </row>
    <row r="88" spans="1:6">
      <c r="A88" s="91" t="s">
        <v>8</v>
      </c>
      <c r="B88" s="92" t="s">
        <v>98</v>
      </c>
      <c r="C88" s="119"/>
      <c r="D88" s="92" t="s">
        <v>99</v>
      </c>
      <c r="E88" s="120">
        <f>SUM(E89:E90)</f>
        <v>61803000</v>
      </c>
      <c r="F88" s="191"/>
    </row>
    <row r="89" spans="1:6" ht="15">
      <c r="A89" s="89" t="s">
        <v>8</v>
      </c>
      <c r="B89" s="90" t="s">
        <v>98</v>
      </c>
      <c r="C89" s="89">
        <v>20</v>
      </c>
      <c r="D89" s="90" t="s">
        <v>99</v>
      </c>
      <c r="E89" s="111">
        <v>61800000</v>
      </c>
      <c r="F89" s="192"/>
    </row>
    <row r="90" spans="1:6" ht="15">
      <c r="A90" s="89" t="s">
        <v>8</v>
      </c>
      <c r="B90" s="90" t="s">
        <v>98</v>
      </c>
      <c r="C90" s="89">
        <v>18</v>
      </c>
      <c r="D90" s="90" t="s">
        <v>99</v>
      </c>
      <c r="E90" s="111">
        <v>3000</v>
      </c>
      <c r="F90" s="192"/>
    </row>
    <row r="91" spans="1:6">
      <c r="A91" s="91" t="s">
        <v>8</v>
      </c>
      <c r="B91" s="92" t="s">
        <v>100</v>
      </c>
      <c r="C91" s="119"/>
      <c r="D91" s="92" t="s">
        <v>101</v>
      </c>
      <c r="E91" s="120">
        <f>SUM(E92:E93)</f>
        <v>461003505</v>
      </c>
      <c r="F91" s="191"/>
    </row>
    <row r="92" spans="1:6" ht="15">
      <c r="A92" s="89" t="s">
        <v>8</v>
      </c>
      <c r="B92" s="90" t="s">
        <v>100</v>
      </c>
      <c r="C92" s="89">
        <v>20</v>
      </c>
      <c r="D92" s="90" t="s">
        <v>101</v>
      </c>
      <c r="E92" s="111">
        <v>313353000</v>
      </c>
      <c r="F92" s="192"/>
    </row>
    <row r="93" spans="1:6" ht="15">
      <c r="A93" s="89" t="s">
        <v>8</v>
      </c>
      <c r="B93" s="90" t="s">
        <v>100</v>
      </c>
      <c r="C93" s="89">
        <v>18</v>
      </c>
      <c r="D93" s="90" t="s">
        <v>101</v>
      </c>
      <c r="E93" s="111">
        <v>147650505</v>
      </c>
      <c r="F93" s="192"/>
    </row>
    <row r="94" spans="1:6">
      <c r="A94" s="91" t="s">
        <v>8</v>
      </c>
      <c r="B94" s="92" t="s">
        <v>102</v>
      </c>
      <c r="C94" s="119"/>
      <c r="D94" s="92" t="s">
        <v>103</v>
      </c>
      <c r="E94" s="120">
        <f>+E95+E96</f>
        <v>50001000</v>
      </c>
      <c r="F94" s="191"/>
    </row>
    <row r="95" spans="1:6" ht="15">
      <c r="A95" s="89" t="s">
        <v>8</v>
      </c>
      <c r="B95" s="90" t="s">
        <v>102</v>
      </c>
      <c r="C95" s="89">
        <v>20</v>
      </c>
      <c r="D95" s="90" t="s">
        <v>103</v>
      </c>
      <c r="E95" s="111">
        <v>1000</v>
      </c>
      <c r="F95" s="192"/>
    </row>
    <row r="96" spans="1:6" ht="15">
      <c r="A96" s="89" t="s">
        <v>8</v>
      </c>
      <c r="B96" s="90" t="s">
        <v>102</v>
      </c>
      <c r="C96" s="89">
        <v>18</v>
      </c>
      <c r="D96" s="90" t="s">
        <v>103</v>
      </c>
      <c r="E96" s="111">
        <v>50000000</v>
      </c>
      <c r="F96" s="192"/>
    </row>
    <row r="97" spans="1:6">
      <c r="A97" s="91" t="s">
        <v>8</v>
      </c>
      <c r="B97" s="92" t="s">
        <v>104</v>
      </c>
      <c r="C97" s="119"/>
      <c r="D97" s="92" t="s">
        <v>105</v>
      </c>
      <c r="E97" s="120">
        <f>+E98+E99</f>
        <v>270000000</v>
      </c>
      <c r="F97" s="191"/>
    </row>
    <row r="98" spans="1:6" ht="15">
      <c r="A98" s="93" t="s">
        <v>8</v>
      </c>
      <c r="B98" s="94" t="s">
        <v>104</v>
      </c>
      <c r="C98" s="122">
        <v>20</v>
      </c>
      <c r="D98" s="94" t="s">
        <v>105</v>
      </c>
      <c r="E98" s="123">
        <v>50000000</v>
      </c>
      <c r="F98" s="192"/>
    </row>
    <row r="99" spans="1:6" ht="15">
      <c r="A99" s="93" t="s">
        <v>8</v>
      </c>
      <c r="B99" s="94" t="s">
        <v>104</v>
      </c>
      <c r="C99" s="122">
        <v>18</v>
      </c>
      <c r="D99" s="94" t="s">
        <v>105</v>
      </c>
      <c r="E99" s="123">
        <v>220000000</v>
      </c>
      <c r="F99" s="192"/>
    </row>
    <row r="100" spans="1:6">
      <c r="A100" s="83" t="s">
        <v>8</v>
      </c>
      <c r="B100" s="84" t="s">
        <v>106</v>
      </c>
      <c r="C100" s="83"/>
      <c r="D100" s="114" t="s">
        <v>107</v>
      </c>
      <c r="E100" s="105">
        <f>E110+E101</f>
        <v>5005000</v>
      </c>
      <c r="F100" s="191"/>
    </row>
    <row r="101" spans="1:6">
      <c r="A101" s="184" t="s">
        <v>8</v>
      </c>
      <c r="B101" s="88" t="s">
        <v>270</v>
      </c>
      <c r="C101" s="87"/>
      <c r="D101" s="124" t="s">
        <v>271</v>
      </c>
      <c r="E101" s="121">
        <f>+E102</f>
        <v>5003000</v>
      </c>
      <c r="F101" s="191"/>
    </row>
    <row r="102" spans="1:6">
      <c r="A102" s="184" t="s">
        <v>8</v>
      </c>
      <c r="B102" s="88" t="s">
        <v>269</v>
      </c>
      <c r="C102" s="87"/>
      <c r="D102" s="124" t="s">
        <v>272</v>
      </c>
      <c r="E102" s="121">
        <f>+E103</f>
        <v>5003000</v>
      </c>
      <c r="F102" s="191"/>
    </row>
    <row r="103" spans="1:6">
      <c r="A103" s="184" t="s">
        <v>8</v>
      </c>
      <c r="B103" s="88" t="s">
        <v>263</v>
      </c>
      <c r="C103" s="87"/>
      <c r="D103" s="124" t="s">
        <v>264</v>
      </c>
      <c r="E103" s="121">
        <f>+E104+E107</f>
        <v>5003000</v>
      </c>
      <c r="F103" s="191"/>
    </row>
    <row r="104" spans="1:6">
      <c r="A104" s="183" t="s">
        <v>8</v>
      </c>
      <c r="B104" s="92" t="s">
        <v>265</v>
      </c>
      <c r="C104" s="119"/>
      <c r="D104" s="92" t="s">
        <v>266</v>
      </c>
      <c r="E104" s="120">
        <f>+E105+E106</f>
        <v>5001000</v>
      </c>
      <c r="F104" s="191"/>
    </row>
    <row r="105" spans="1:6" s="187" customFormat="1" ht="15">
      <c r="A105" s="186" t="s">
        <v>8</v>
      </c>
      <c r="B105" s="94" t="s">
        <v>265</v>
      </c>
      <c r="C105" s="122">
        <v>20</v>
      </c>
      <c r="D105" s="94" t="s">
        <v>266</v>
      </c>
      <c r="E105" s="123">
        <v>1000</v>
      </c>
      <c r="F105" s="192"/>
    </row>
    <row r="106" spans="1:6" s="187" customFormat="1" ht="15">
      <c r="A106" s="186" t="s">
        <v>8</v>
      </c>
      <c r="B106" s="94" t="s">
        <v>265</v>
      </c>
      <c r="C106" s="122">
        <v>18</v>
      </c>
      <c r="D106" s="94" t="s">
        <v>266</v>
      </c>
      <c r="E106" s="123">
        <v>5000000</v>
      </c>
      <c r="F106" s="192"/>
    </row>
    <row r="107" spans="1:6">
      <c r="A107" s="183" t="s">
        <v>8</v>
      </c>
      <c r="B107" s="92" t="s">
        <v>267</v>
      </c>
      <c r="C107" s="188"/>
      <c r="D107" s="92" t="s">
        <v>268</v>
      </c>
      <c r="E107" s="120">
        <f>+E108+E109</f>
        <v>2000</v>
      </c>
      <c r="F107" s="191"/>
    </row>
    <row r="108" spans="1:6" s="187" customFormat="1" ht="15">
      <c r="A108" s="186" t="s">
        <v>8</v>
      </c>
      <c r="B108" s="94" t="s">
        <v>267</v>
      </c>
      <c r="C108" s="122">
        <v>20</v>
      </c>
      <c r="D108" s="94" t="s">
        <v>266</v>
      </c>
      <c r="E108" s="123">
        <v>1000</v>
      </c>
      <c r="F108" s="192"/>
    </row>
    <row r="109" spans="1:6" s="187" customFormat="1" ht="15">
      <c r="A109" s="186" t="s">
        <v>8</v>
      </c>
      <c r="B109" s="94" t="s">
        <v>267</v>
      </c>
      <c r="C109" s="122">
        <v>18</v>
      </c>
      <c r="D109" s="94" t="s">
        <v>266</v>
      </c>
      <c r="E109" s="123">
        <v>1000</v>
      </c>
      <c r="F109" s="192"/>
    </row>
    <row r="110" spans="1:6">
      <c r="A110" s="184" t="s">
        <v>8</v>
      </c>
      <c r="B110" s="88" t="s">
        <v>108</v>
      </c>
      <c r="C110" s="87"/>
      <c r="D110" s="124" t="s">
        <v>109</v>
      </c>
      <c r="E110" s="121">
        <f>E111</f>
        <v>2000</v>
      </c>
      <c r="F110" s="191"/>
    </row>
    <row r="111" spans="1:6">
      <c r="A111" s="184" t="s">
        <v>8</v>
      </c>
      <c r="B111" s="88" t="s">
        <v>110</v>
      </c>
      <c r="C111" s="87"/>
      <c r="D111" s="88" t="s">
        <v>112</v>
      </c>
      <c r="E111" s="121">
        <f>E112+E113</f>
        <v>2000</v>
      </c>
      <c r="F111" s="191"/>
    </row>
    <row r="112" spans="1:6" ht="15">
      <c r="A112" s="185" t="s">
        <v>8</v>
      </c>
      <c r="B112" s="90" t="s">
        <v>113</v>
      </c>
      <c r="C112" s="89">
        <v>20</v>
      </c>
      <c r="D112" s="90" t="s">
        <v>114</v>
      </c>
      <c r="E112" s="111">
        <v>1000</v>
      </c>
      <c r="F112" s="192"/>
    </row>
    <row r="113" spans="1:6" ht="15">
      <c r="A113" s="185" t="s">
        <v>8</v>
      </c>
      <c r="B113" s="90" t="s">
        <v>113</v>
      </c>
      <c r="C113" s="89">
        <v>18</v>
      </c>
      <c r="D113" s="90" t="s">
        <v>114</v>
      </c>
      <c r="E113" s="111">
        <v>1000</v>
      </c>
      <c r="F113" s="192"/>
    </row>
    <row r="114" spans="1:6">
      <c r="A114" s="182" t="s">
        <v>8</v>
      </c>
      <c r="B114" s="84" t="s">
        <v>258</v>
      </c>
      <c r="C114" s="83"/>
      <c r="D114" s="114" t="s">
        <v>259</v>
      </c>
      <c r="E114" s="105">
        <f>+E115</f>
        <v>15001000</v>
      </c>
      <c r="F114" s="191"/>
    </row>
    <row r="115" spans="1:6">
      <c r="A115" s="184" t="s">
        <v>8</v>
      </c>
      <c r="B115" s="88" t="s">
        <v>260</v>
      </c>
      <c r="C115" s="87"/>
      <c r="D115" s="124" t="s">
        <v>261</v>
      </c>
      <c r="E115" s="121">
        <f>+E116+E117</f>
        <v>15001000</v>
      </c>
      <c r="F115" s="191"/>
    </row>
    <row r="116" spans="1:6" ht="15">
      <c r="A116" s="185" t="s">
        <v>8</v>
      </c>
      <c r="B116" s="180" t="s">
        <v>262</v>
      </c>
      <c r="C116" s="89">
        <v>20</v>
      </c>
      <c r="D116" s="180" t="s">
        <v>218</v>
      </c>
      <c r="E116" s="181">
        <v>15000000</v>
      </c>
      <c r="F116" s="192"/>
    </row>
    <row r="117" spans="1:6" ht="15">
      <c r="A117" s="89" t="s">
        <v>8</v>
      </c>
      <c r="B117" s="180" t="s">
        <v>262</v>
      </c>
      <c r="C117" s="89">
        <v>18</v>
      </c>
      <c r="D117" s="180" t="s">
        <v>218</v>
      </c>
      <c r="E117" s="181">
        <v>1000</v>
      </c>
      <c r="F117" s="192"/>
    </row>
    <row r="118" spans="1:6">
      <c r="A118" s="177" t="s">
        <v>115</v>
      </c>
      <c r="B118" s="178"/>
      <c r="C118" s="179"/>
      <c r="D118" s="178"/>
      <c r="E118" s="190">
        <f>E6</f>
        <v>5978806314</v>
      </c>
      <c r="F118" s="191"/>
    </row>
    <row r="119" spans="1:6">
      <c r="E119" s="125"/>
      <c r="F119" s="191"/>
    </row>
    <row r="120" spans="1:6">
      <c r="E120" s="125"/>
    </row>
  </sheetData>
  <autoFilter ref="A5:F116" xr:uid="{00000000-0009-0000-0000-000000000000}"/>
  <printOptions horizontalCentered="1"/>
  <pageMargins left="0.35433070866141736" right="0.11811023622047245" top="0.31496062992125984" bottom="0.35433070866141736" header="0.31496062992125984" footer="0.31496062992125984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showGridLines="0" workbookViewId="0">
      <selection activeCell="H17" sqref="H17"/>
    </sheetView>
  </sheetViews>
  <sheetFormatPr baseColWidth="10" defaultColWidth="11.42578125" defaultRowHeight="14.25"/>
  <cols>
    <col min="1" max="1" width="16.28515625" style="146" customWidth="1"/>
    <col min="2" max="2" width="31.7109375" style="146" customWidth="1"/>
    <col min="3" max="3" width="10.42578125" style="146" customWidth="1"/>
    <col min="4" max="5" width="23.28515625" style="146" hidden="1" customWidth="1"/>
    <col min="6" max="6" width="23.28515625" style="146" customWidth="1"/>
    <col min="7" max="7" width="13.140625" style="146" bestFit="1" customWidth="1"/>
    <col min="8" max="8" width="16.7109375" style="146" bestFit="1" customWidth="1"/>
    <col min="9" max="16384" width="11.42578125" style="146"/>
  </cols>
  <sheetData>
    <row r="1" spans="1:8" ht="15" thickBot="1"/>
    <row r="2" spans="1:8" s="150" customFormat="1" ht="27.75" customHeight="1" thickBot="1">
      <c r="A2" s="148" t="s">
        <v>220</v>
      </c>
      <c r="B2" s="149" t="s">
        <v>138</v>
      </c>
      <c r="C2" s="149" t="s">
        <v>221</v>
      </c>
      <c r="D2" s="149" t="s">
        <v>241</v>
      </c>
      <c r="E2" s="149" t="s">
        <v>242</v>
      </c>
      <c r="F2" s="149" t="s">
        <v>257</v>
      </c>
      <c r="G2" s="149" t="s">
        <v>222</v>
      </c>
    </row>
    <row r="3" spans="1:8" ht="15.75" thickBot="1">
      <c r="A3" s="165">
        <v>1</v>
      </c>
      <c r="B3" s="151" t="s">
        <v>223</v>
      </c>
      <c r="C3" s="151"/>
      <c r="D3" s="152">
        <v>4734071571</v>
      </c>
      <c r="E3" s="152">
        <f>+E4</f>
        <v>5571798169</v>
      </c>
      <c r="F3" s="152">
        <f>+F4</f>
        <v>5978806314</v>
      </c>
      <c r="G3" s="151"/>
      <c r="H3" s="172">
        <f>+(E3-D3)/D3</f>
        <v>0.17695689332872572</v>
      </c>
    </row>
    <row r="4" spans="1:8" ht="15.75" thickBot="1">
      <c r="A4" s="166">
        <v>1.1000000000000001</v>
      </c>
      <c r="B4" s="153" t="s">
        <v>224</v>
      </c>
      <c r="C4" s="153"/>
      <c r="D4" s="154">
        <v>4734071571</v>
      </c>
      <c r="E4" s="154">
        <f>+E5</f>
        <v>5571798169</v>
      </c>
      <c r="F4" s="154">
        <f>+F5</f>
        <v>5978806314</v>
      </c>
      <c r="G4" s="153"/>
    </row>
    <row r="5" spans="1:8" ht="15.75" thickBot="1">
      <c r="A5" s="167" t="s">
        <v>225</v>
      </c>
      <c r="B5" s="155" t="s">
        <v>226</v>
      </c>
      <c r="C5" s="155"/>
      <c r="D5" s="156">
        <v>4734071571</v>
      </c>
      <c r="E5" s="156">
        <f>+E6+E9</f>
        <v>5571798169</v>
      </c>
      <c r="F5" s="156">
        <f>+F6+F9</f>
        <v>5978806314</v>
      </c>
      <c r="G5" s="155"/>
      <c r="H5" s="171"/>
    </row>
    <row r="6" spans="1:8" ht="15.75" thickBot="1">
      <c r="A6" s="168" t="s">
        <v>227</v>
      </c>
      <c r="B6" s="157" t="s">
        <v>228</v>
      </c>
      <c r="C6" s="157"/>
      <c r="D6" s="158">
        <v>673324214</v>
      </c>
      <c r="E6" s="158">
        <f>+E7</f>
        <v>948839581</v>
      </c>
      <c r="F6" s="158">
        <f>+F7</f>
        <v>1010169999</v>
      </c>
      <c r="G6" s="157"/>
    </row>
    <row r="7" spans="1:8" ht="15.75" thickBot="1">
      <c r="A7" s="169" t="s">
        <v>229</v>
      </c>
      <c r="B7" s="159" t="s">
        <v>230</v>
      </c>
      <c r="C7" s="159"/>
      <c r="D7" s="160">
        <v>673324214</v>
      </c>
      <c r="E7" s="160">
        <f>+E8</f>
        <v>948839581</v>
      </c>
      <c r="F7" s="160">
        <f>+F8</f>
        <v>1010169999</v>
      </c>
      <c r="G7" s="159"/>
    </row>
    <row r="8" spans="1:8" ht="15" thickBot="1">
      <c r="A8" s="170" t="s">
        <v>231</v>
      </c>
      <c r="B8" s="161" t="s">
        <v>232</v>
      </c>
      <c r="C8" s="162" t="s">
        <v>233</v>
      </c>
      <c r="D8" s="163">
        <v>673324214</v>
      </c>
      <c r="E8" s="163">
        <v>948839581</v>
      </c>
      <c r="F8" s="163">
        <v>1010169999</v>
      </c>
      <c r="G8" s="162" t="s">
        <v>234</v>
      </c>
      <c r="H8" s="172">
        <f>+(E8-D8)/D8</f>
        <v>0.40918677996630015</v>
      </c>
    </row>
    <row r="9" spans="1:8" ht="15.75" thickBot="1">
      <c r="A9" s="168" t="s">
        <v>235</v>
      </c>
      <c r="B9" s="157" t="s">
        <v>107</v>
      </c>
      <c r="C9" s="157"/>
      <c r="D9" s="158">
        <v>4060747357</v>
      </c>
      <c r="E9" s="158">
        <f>+E10</f>
        <v>4622958588</v>
      </c>
      <c r="F9" s="158">
        <f>+F10</f>
        <v>4968636315</v>
      </c>
      <c r="G9" s="157"/>
    </row>
    <row r="10" spans="1:8" ht="15.75" thickBot="1">
      <c r="A10" s="169" t="s">
        <v>236</v>
      </c>
      <c r="B10" s="159" t="s">
        <v>237</v>
      </c>
      <c r="C10" s="159"/>
      <c r="D10" s="160">
        <v>4060747357</v>
      </c>
      <c r="E10" s="160">
        <f>+E11</f>
        <v>4622958588</v>
      </c>
      <c r="F10" s="160">
        <f>+F11</f>
        <v>4968636315</v>
      </c>
      <c r="G10" s="159"/>
    </row>
    <row r="11" spans="1:8" ht="15" thickBot="1">
      <c r="A11" s="170" t="s">
        <v>238</v>
      </c>
      <c r="B11" s="161" t="s">
        <v>239</v>
      </c>
      <c r="C11" s="162" t="s">
        <v>233</v>
      </c>
      <c r="D11" s="163">
        <v>4060747357</v>
      </c>
      <c r="E11" s="163">
        <v>4622958588</v>
      </c>
      <c r="F11" s="163">
        <v>4968636315</v>
      </c>
      <c r="G11" s="162" t="s">
        <v>240</v>
      </c>
      <c r="H11" s="172">
        <f>+(E11-D11)/D11</f>
        <v>0.13845018701566073</v>
      </c>
    </row>
    <row r="12" spans="1:8">
      <c r="C12" s="16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51"/>
  <sheetViews>
    <sheetView workbookViewId="0">
      <selection activeCell="B23" sqref="B23"/>
    </sheetView>
  </sheetViews>
  <sheetFormatPr baseColWidth="10" defaultColWidth="11.5703125" defaultRowHeight="14.25"/>
  <cols>
    <col min="1" max="1" width="27.5703125" style="140" customWidth="1"/>
    <col min="2" max="2" width="74.42578125" style="140" customWidth="1"/>
    <col min="3" max="3" width="24.7109375" style="147" customWidth="1"/>
    <col min="4" max="16384" width="11.5703125" style="140"/>
  </cols>
  <sheetData>
    <row r="2" spans="1:3" ht="15">
      <c r="A2" s="137" t="s">
        <v>149</v>
      </c>
      <c r="B2" s="138">
        <v>2</v>
      </c>
      <c r="C2" s="139"/>
    </row>
    <row r="3" spans="1:3" ht="15">
      <c r="A3" s="137" t="s">
        <v>150</v>
      </c>
      <c r="B3" s="138">
        <v>20</v>
      </c>
      <c r="C3" s="139"/>
    </row>
    <row r="4" spans="1:3" ht="23.45" customHeight="1">
      <c r="A4" s="141" t="s">
        <v>151</v>
      </c>
      <c r="B4" s="141" t="s">
        <v>152</v>
      </c>
      <c r="C4" s="142" t="s">
        <v>153</v>
      </c>
    </row>
    <row r="5" spans="1:3">
      <c r="A5" s="143" t="s">
        <v>154</v>
      </c>
      <c r="B5" s="143" t="s">
        <v>22</v>
      </c>
      <c r="C5" s="144">
        <v>186149845</v>
      </c>
    </row>
    <row r="6" spans="1:3">
      <c r="A6" s="143" t="s">
        <v>155</v>
      </c>
      <c r="B6" s="143" t="s">
        <v>24</v>
      </c>
      <c r="C6" s="144">
        <v>349916.67</v>
      </c>
    </row>
    <row r="7" spans="1:3">
      <c r="A7" s="143" t="s">
        <v>156</v>
      </c>
      <c r="B7" s="143" t="s">
        <v>26</v>
      </c>
      <c r="C7" s="144">
        <v>41.67</v>
      </c>
    </row>
    <row r="8" spans="1:3">
      <c r="A8" s="143" t="s">
        <v>157</v>
      </c>
      <c r="B8" s="143" t="s">
        <v>28</v>
      </c>
      <c r="C8" s="144">
        <v>1017828.67</v>
      </c>
    </row>
    <row r="9" spans="1:3">
      <c r="A9" s="143" t="s">
        <v>158</v>
      </c>
      <c r="B9" s="143" t="s">
        <v>30</v>
      </c>
      <c r="C9" s="144">
        <v>1640324.67</v>
      </c>
    </row>
    <row r="10" spans="1:3">
      <c r="A10" s="143" t="s">
        <v>159</v>
      </c>
      <c r="B10" s="143" t="s">
        <v>32</v>
      </c>
      <c r="C10" s="144">
        <v>1597918.58</v>
      </c>
    </row>
    <row r="11" spans="1:3">
      <c r="A11" s="143" t="s">
        <v>160</v>
      </c>
      <c r="B11" s="143" t="s">
        <v>34</v>
      </c>
      <c r="C11" s="144">
        <v>5809109.1699999999</v>
      </c>
    </row>
    <row r="12" spans="1:3">
      <c r="A12" s="143" t="s">
        <v>161</v>
      </c>
      <c r="B12" s="143" t="s">
        <v>38</v>
      </c>
      <c r="C12" s="144">
        <v>250000</v>
      </c>
    </row>
    <row r="13" spans="1:3">
      <c r="A13" s="143" t="s">
        <v>162</v>
      </c>
      <c r="B13" s="143" t="s">
        <v>40</v>
      </c>
      <c r="C13" s="144">
        <v>7500000</v>
      </c>
    </row>
    <row r="14" spans="1:3">
      <c r="A14" s="143" t="s">
        <v>163</v>
      </c>
      <c r="B14" s="143" t="s">
        <v>44</v>
      </c>
      <c r="C14" s="144">
        <v>23060408.079999998</v>
      </c>
    </row>
    <row r="15" spans="1:3">
      <c r="A15" s="143" t="s">
        <v>164</v>
      </c>
      <c r="B15" s="143" t="s">
        <v>46</v>
      </c>
      <c r="C15" s="144">
        <v>16212928.5</v>
      </c>
    </row>
    <row r="16" spans="1:3">
      <c r="A16" s="143" t="s">
        <v>165</v>
      </c>
      <c r="B16" s="143" t="s">
        <v>48</v>
      </c>
      <c r="C16" s="144">
        <v>2877584.92</v>
      </c>
    </row>
    <row r="17" spans="1:3">
      <c r="A17" s="143" t="s">
        <v>166</v>
      </c>
      <c r="B17" s="143" t="s">
        <v>50</v>
      </c>
      <c r="C17" s="144">
        <v>7984805.9199999999</v>
      </c>
    </row>
    <row r="18" spans="1:3">
      <c r="A18" s="143" t="s">
        <v>167</v>
      </c>
      <c r="B18" s="143" t="s">
        <v>52</v>
      </c>
      <c r="C18" s="144">
        <v>1021168.83</v>
      </c>
    </row>
    <row r="19" spans="1:3">
      <c r="A19" s="143" t="s">
        <v>168</v>
      </c>
      <c r="B19" s="143" t="s">
        <v>54</v>
      </c>
      <c r="C19" s="144">
        <v>5988583.1600000001</v>
      </c>
    </row>
    <row r="20" spans="1:3">
      <c r="A20" s="143" t="s">
        <v>169</v>
      </c>
      <c r="B20" s="143" t="s">
        <v>56</v>
      </c>
      <c r="C20" s="144">
        <v>998026.5</v>
      </c>
    </row>
    <row r="21" spans="1:3">
      <c r="A21" s="143" t="s">
        <v>170</v>
      </c>
      <c r="B21" s="143" t="s">
        <v>58</v>
      </c>
      <c r="C21" s="144">
        <v>998026.5</v>
      </c>
    </row>
    <row r="22" spans="1:3">
      <c r="A22" s="143" t="s">
        <v>171</v>
      </c>
      <c r="B22" s="143" t="s">
        <v>60</v>
      </c>
      <c r="C22" s="144">
        <v>1996138.67</v>
      </c>
    </row>
    <row r="23" spans="1:3">
      <c r="A23" s="143" t="s">
        <v>172</v>
      </c>
      <c r="B23" s="143" t="s">
        <v>65</v>
      </c>
      <c r="C23" s="144">
        <v>2499916.67</v>
      </c>
    </row>
    <row r="24" spans="1:3">
      <c r="A24" s="143" t="s">
        <v>173</v>
      </c>
      <c r="B24" s="143" t="s">
        <v>67</v>
      </c>
      <c r="C24" s="144">
        <v>3979875.67</v>
      </c>
    </row>
    <row r="25" spans="1:3">
      <c r="A25" s="143" t="s">
        <v>174</v>
      </c>
      <c r="B25" s="143" t="s">
        <v>69</v>
      </c>
      <c r="C25" s="144">
        <v>1052599.75</v>
      </c>
    </row>
    <row r="26" spans="1:3">
      <c r="A26" s="143" t="s">
        <v>175</v>
      </c>
      <c r="B26" s="143" t="s">
        <v>81</v>
      </c>
      <c r="C26" s="144">
        <v>8333291.6699999999</v>
      </c>
    </row>
    <row r="27" spans="1:3">
      <c r="A27" s="143" t="s">
        <v>176</v>
      </c>
      <c r="B27" s="143" t="s">
        <v>85</v>
      </c>
      <c r="C27" s="144">
        <v>41.67</v>
      </c>
    </row>
    <row r="28" spans="1:3">
      <c r="A28" s="143" t="s">
        <v>177</v>
      </c>
      <c r="B28" s="143" t="s">
        <v>178</v>
      </c>
      <c r="C28" s="144">
        <v>0</v>
      </c>
    </row>
    <row r="29" spans="1:3">
      <c r="A29" s="143" t="s">
        <v>179</v>
      </c>
      <c r="B29" s="143" t="s">
        <v>180</v>
      </c>
      <c r="C29" s="144">
        <v>1333333.33333333</v>
      </c>
    </row>
    <row r="30" spans="1:3">
      <c r="A30" s="143" t="s">
        <v>181</v>
      </c>
      <c r="B30" s="143" t="s">
        <v>182</v>
      </c>
      <c r="C30" s="144">
        <v>0</v>
      </c>
    </row>
    <row r="31" spans="1:3">
      <c r="A31" s="143" t="s">
        <v>183</v>
      </c>
      <c r="B31" s="143" t="s">
        <v>105</v>
      </c>
      <c r="C31" s="144">
        <v>16666583.33</v>
      </c>
    </row>
    <row r="32" spans="1:3">
      <c r="A32" s="143" t="s">
        <v>184</v>
      </c>
      <c r="B32" s="143" t="s">
        <v>185</v>
      </c>
      <c r="C32" s="144">
        <v>1033250</v>
      </c>
    </row>
    <row r="33" spans="1:3">
      <c r="A33" s="143" t="s">
        <v>186</v>
      </c>
      <c r="B33" s="143" t="s">
        <v>187</v>
      </c>
      <c r="C33" s="144">
        <v>4000000</v>
      </c>
    </row>
    <row r="34" spans="1:3">
      <c r="A34" s="143" t="s">
        <v>188</v>
      </c>
      <c r="B34" s="143" t="s">
        <v>189</v>
      </c>
      <c r="C34" s="144">
        <v>141666.67000000001</v>
      </c>
    </row>
    <row r="35" spans="1:3">
      <c r="A35" s="143" t="s">
        <v>190</v>
      </c>
      <c r="B35" s="143" t="s">
        <v>191</v>
      </c>
      <c r="C35" s="144">
        <v>916583.33</v>
      </c>
    </row>
    <row r="36" spans="1:3">
      <c r="A36" s="143" t="s">
        <v>192</v>
      </c>
      <c r="B36" s="143" t="s">
        <v>193</v>
      </c>
      <c r="C36" s="144">
        <v>833250</v>
      </c>
    </row>
    <row r="37" spans="1:3">
      <c r="A37" s="143" t="s">
        <v>194</v>
      </c>
      <c r="B37" s="143" t="s">
        <v>195</v>
      </c>
      <c r="C37" s="144">
        <v>3333250</v>
      </c>
    </row>
    <row r="38" spans="1:3">
      <c r="A38" s="143" t="s">
        <v>196</v>
      </c>
      <c r="B38" s="143" t="s">
        <v>197</v>
      </c>
      <c r="C38" s="144">
        <v>2583208.33</v>
      </c>
    </row>
    <row r="39" spans="1:3">
      <c r="A39" s="143" t="s">
        <v>198</v>
      </c>
      <c r="B39" s="143" t="s">
        <v>199</v>
      </c>
      <c r="C39" s="144">
        <v>3524916.67</v>
      </c>
    </row>
    <row r="40" spans="1:3">
      <c r="A40" s="143" t="s">
        <v>200</v>
      </c>
      <c r="B40" s="143" t="s">
        <v>201</v>
      </c>
      <c r="C40" s="144">
        <v>158291.67000000001</v>
      </c>
    </row>
    <row r="41" spans="1:3">
      <c r="A41" s="143" t="s">
        <v>202</v>
      </c>
      <c r="B41" s="143" t="s">
        <v>203</v>
      </c>
      <c r="C41" s="144">
        <v>5833291.6699999999</v>
      </c>
    </row>
    <row r="42" spans="1:3">
      <c r="A42" s="143" t="s">
        <v>204</v>
      </c>
      <c r="B42" s="143" t="s">
        <v>205</v>
      </c>
      <c r="C42" s="144">
        <v>41.67</v>
      </c>
    </row>
    <row r="43" spans="1:3">
      <c r="A43" s="143" t="s">
        <v>206</v>
      </c>
      <c r="B43" s="143" t="s">
        <v>207</v>
      </c>
      <c r="C43" s="144">
        <v>8375</v>
      </c>
    </row>
    <row r="44" spans="1:3">
      <c r="A44" s="143" t="s">
        <v>208</v>
      </c>
      <c r="B44" s="143" t="s">
        <v>209</v>
      </c>
      <c r="C44" s="144">
        <v>4042594.92</v>
      </c>
    </row>
    <row r="45" spans="1:3">
      <c r="A45" s="143" t="s">
        <v>210</v>
      </c>
      <c r="B45" s="143" t="s">
        <v>211</v>
      </c>
      <c r="C45" s="144">
        <v>83.33</v>
      </c>
    </row>
    <row r="46" spans="1:3">
      <c r="A46" s="143" t="s">
        <v>212</v>
      </c>
      <c r="B46" s="143" t="s">
        <v>213</v>
      </c>
      <c r="C46" s="144">
        <v>125</v>
      </c>
    </row>
    <row r="47" spans="1:3">
      <c r="A47" s="143" t="s">
        <v>214</v>
      </c>
      <c r="B47" s="143" t="s">
        <v>215</v>
      </c>
      <c r="C47" s="144">
        <v>11835095.58</v>
      </c>
    </row>
    <row r="48" spans="1:3">
      <c r="A48" s="143" t="s">
        <v>216</v>
      </c>
      <c r="B48" s="143" t="s">
        <v>114</v>
      </c>
      <c r="C48" s="144">
        <v>833250</v>
      </c>
    </row>
    <row r="49" spans="1:3">
      <c r="A49" s="143" t="s">
        <v>217</v>
      </c>
      <c r="B49" s="143" t="s">
        <v>218</v>
      </c>
      <c r="C49" s="144">
        <f>41.59-0.03</f>
        <v>41.56</v>
      </c>
    </row>
    <row r="50" spans="1:3" s="146" customFormat="1" ht="22.15" customHeight="1">
      <c r="A50" s="193" t="s">
        <v>219</v>
      </c>
      <c r="B50" s="193"/>
      <c r="C50" s="145">
        <f>SUM(C5:C49)</f>
        <v>338395613.00333327</v>
      </c>
    </row>
    <row r="51" spans="1:3">
      <c r="C51" s="147">
        <f>+C50*12</f>
        <v>4060747356.039999</v>
      </c>
    </row>
  </sheetData>
  <mergeCells count="1">
    <mergeCell ref="A50:B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9"/>
  <sheetViews>
    <sheetView topLeftCell="A3" workbookViewId="0">
      <selection activeCell="L14" sqref="L14"/>
    </sheetView>
  </sheetViews>
  <sheetFormatPr baseColWidth="10" defaultRowHeight="15"/>
  <cols>
    <col min="3" max="4" width="0" hidden="1" customWidth="1"/>
    <col min="6" max="6" width="0.140625" customWidth="1"/>
    <col min="7" max="7" width="4.140625" customWidth="1"/>
    <col min="8" max="8" width="0.28515625" customWidth="1"/>
    <col min="9" max="9" width="6.42578125" customWidth="1"/>
    <col min="10" max="10" width="1.42578125" customWidth="1"/>
    <col min="11" max="11" width="2.42578125" customWidth="1"/>
    <col min="12" max="12" width="6.42578125" customWidth="1"/>
    <col min="13" max="13" width="17.28515625" customWidth="1"/>
    <col min="14" max="14" width="19.7109375" style="48" customWidth="1"/>
    <col min="15" max="15" width="14.85546875" bestFit="1" customWidth="1"/>
  </cols>
  <sheetData>
    <row r="1" spans="1:15" hidden="1"/>
    <row r="2" spans="1:15" hidden="1"/>
    <row r="3" spans="1:15" ht="15.75">
      <c r="A3" s="1" t="s">
        <v>0</v>
      </c>
      <c r="B3" s="2"/>
      <c r="E3" s="3"/>
    </row>
    <row r="4" spans="1:15">
      <c r="E4" s="3"/>
    </row>
    <row r="5" spans="1:15">
      <c r="A5" s="4" t="s">
        <v>1</v>
      </c>
      <c r="B5" s="5" t="s">
        <v>2</v>
      </c>
      <c r="C5" s="4" t="s">
        <v>3</v>
      </c>
      <c r="D5" s="4" t="s">
        <v>4</v>
      </c>
      <c r="E5" s="4" t="s">
        <v>5</v>
      </c>
      <c r="F5" s="5"/>
      <c r="G5" s="6" t="s">
        <v>6</v>
      </c>
      <c r="H5" s="6"/>
      <c r="I5" s="6"/>
      <c r="J5" s="6"/>
      <c r="K5" s="6"/>
      <c r="L5" s="6"/>
      <c r="M5" s="6"/>
      <c r="N5" s="49" t="s">
        <v>7</v>
      </c>
    </row>
    <row r="6" spans="1:15">
      <c r="A6" s="7" t="s">
        <v>8</v>
      </c>
      <c r="B6" s="8" t="s">
        <v>9</v>
      </c>
      <c r="C6" s="8"/>
      <c r="D6" s="8"/>
      <c r="E6" s="7"/>
      <c r="F6" s="9" t="s">
        <v>10</v>
      </c>
      <c r="G6" s="10"/>
      <c r="H6" s="10"/>
      <c r="I6" s="10"/>
      <c r="J6" s="10"/>
      <c r="K6" s="10"/>
      <c r="L6" s="10"/>
      <c r="M6" s="10"/>
      <c r="N6" s="50">
        <f>N7</f>
        <v>4728371571</v>
      </c>
      <c r="O6" s="78">
        <f>+'[1]Estructura CUIPO GASTOS'!$O$8</f>
        <v>4734071571</v>
      </c>
    </row>
    <row r="7" spans="1:15">
      <c r="A7" s="11" t="s">
        <v>8</v>
      </c>
      <c r="B7" s="12" t="s">
        <v>11</v>
      </c>
      <c r="C7" s="12"/>
      <c r="D7" s="12"/>
      <c r="E7" s="11"/>
      <c r="F7" s="12"/>
      <c r="G7" s="13" t="s">
        <v>12</v>
      </c>
      <c r="H7" s="14"/>
      <c r="I7" s="14"/>
      <c r="J7" s="14"/>
      <c r="K7" s="14"/>
      <c r="L7" s="14"/>
      <c r="M7" s="14"/>
      <c r="N7" s="51">
        <f>N58+N118+N8</f>
        <v>4728371571</v>
      </c>
      <c r="O7" s="78">
        <f>+N6-O6</f>
        <v>-5700000</v>
      </c>
    </row>
    <row r="8" spans="1:15">
      <c r="A8" s="15" t="s">
        <v>8</v>
      </c>
      <c r="B8" s="16" t="s">
        <v>13</v>
      </c>
      <c r="C8" s="16"/>
      <c r="D8" s="16"/>
      <c r="E8" s="15"/>
      <c r="F8" s="16"/>
      <c r="G8" s="17"/>
      <c r="H8" s="18" t="s">
        <v>14</v>
      </c>
      <c r="I8" s="18"/>
      <c r="J8" s="18"/>
      <c r="K8" s="18"/>
      <c r="L8" s="18"/>
      <c r="M8" s="18"/>
      <c r="N8" s="52">
        <f>N9</f>
        <v>3826995299</v>
      </c>
    </row>
    <row r="9" spans="1:15">
      <c r="A9" s="19" t="s">
        <v>8</v>
      </c>
      <c r="B9" s="20" t="s">
        <v>15</v>
      </c>
      <c r="C9" s="20"/>
      <c r="D9" s="20"/>
      <c r="E9" s="19"/>
      <c r="F9" s="20"/>
      <c r="G9" s="21"/>
      <c r="H9" s="22"/>
      <c r="I9" s="22" t="s">
        <v>16</v>
      </c>
      <c r="J9" s="22"/>
      <c r="K9" s="22"/>
      <c r="L9" s="22"/>
      <c r="M9" s="22"/>
      <c r="N9" s="53">
        <f>N10+N31+N50</f>
        <v>3826995299</v>
      </c>
    </row>
    <row r="10" spans="1:15">
      <c r="A10" s="23" t="s">
        <v>8</v>
      </c>
      <c r="B10" s="24" t="s">
        <v>17</v>
      </c>
      <c r="C10" s="24"/>
      <c r="D10" s="24"/>
      <c r="E10" s="23"/>
      <c r="F10" s="24"/>
      <c r="G10" s="25"/>
      <c r="H10" s="25"/>
      <c r="I10" s="25"/>
      <c r="J10" s="25" t="s">
        <v>18</v>
      </c>
      <c r="K10" s="25"/>
      <c r="L10" s="25"/>
      <c r="M10" s="25"/>
      <c r="N10" s="54">
        <f>N11+N26</f>
        <v>2766473006</v>
      </c>
    </row>
    <row r="11" spans="1:15">
      <c r="A11" s="23" t="s">
        <v>8</v>
      </c>
      <c r="B11" s="24" t="s">
        <v>19</v>
      </c>
      <c r="C11" s="24"/>
      <c r="D11" s="24"/>
      <c r="E11" s="23"/>
      <c r="F11" s="24"/>
      <c r="G11" s="25"/>
      <c r="H11" s="25"/>
      <c r="I11" s="25"/>
      <c r="J11" s="25"/>
      <c r="K11" s="25" t="s">
        <v>20</v>
      </c>
      <c r="L11" s="25"/>
      <c r="M11" s="25"/>
      <c r="N11" s="54">
        <f>SUM(N12:N25)</f>
        <v>2448583581</v>
      </c>
    </row>
    <row r="12" spans="1:15">
      <c r="A12" s="26" t="s">
        <v>8</v>
      </c>
      <c r="B12" s="27" t="s">
        <v>21</v>
      </c>
      <c r="C12" s="27"/>
      <c r="D12" s="27"/>
      <c r="E12" s="26">
        <v>20</v>
      </c>
      <c r="F12" s="27"/>
      <c r="G12" s="28"/>
      <c r="H12" s="28"/>
      <c r="I12" s="28"/>
      <c r="J12" s="28"/>
      <c r="K12" s="28"/>
      <c r="L12" s="28" t="s">
        <v>22</v>
      </c>
      <c r="M12" s="28"/>
      <c r="N12" s="55">
        <f>+'[1]Estructura CUIPO GASTOS'!$T$14</f>
        <v>2233798140</v>
      </c>
    </row>
    <row r="13" spans="1:15">
      <c r="A13" s="26" t="s">
        <v>8</v>
      </c>
      <c r="B13" s="27" t="s">
        <v>21</v>
      </c>
      <c r="C13" s="27"/>
      <c r="D13" s="27"/>
      <c r="E13" s="26">
        <v>18</v>
      </c>
      <c r="F13" s="27"/>
      <c r="G13" s="28"/>
      <c r="H13" s="28"/>
      <c r="I13" s="28"/>
      <c r="J13" s="28"/>
      <c r="K13" s="28"/>
      <c r="L13" s="28" t="s">
        <v>22</v>
      </c>
      <c r="M13" s="28"/>
      <c r="N13" s="55">
        <f>+'[1]Estructura CUIPO GASTOS'!$S$14</f>
        <v>9999000</v>
      </c>
    </row>
    <row r="14" spans="1:15">
      <c r="A14" s="26" t="s">
        <v>8</v>
      </c>
      <c r="B14" s="27" t="s">
        <v>23</v>
      </c>
      <c r="C14" s="27"/>
      <c r="D14" s="27"/>
      <c r="E14" s="26">
        <v>20</v>
      </c>
      <c r="F14" s="27"/>
      <c r="G14" s="28"/>
      <c r="H14" s="28"/>
      <c r="I14" s="28"/>
      <c r="J14" s="28"/>
      <c r="K14" s="28"/>
      <c r="L14" s="28" t="s">
        <v>24</v>
      </c>
      <c r="M14" s="28"/>
      <c r="N14" s="55">
        <f>+'[1]Estructura CUIPO GASTOS'!$T$15</f>
        <v>4199000</v>
      </c>
    </row>
    <row r="15" spans="1:15">
      <c r="A15" s="26" t="s">
        <v>8</v>
      </c>
      <c r="B15" s="27" t="s">
        <v>23</v>
      </c>
      <c r="C15" s="27"/>
      <c r="D15" s="27"/>
      <c r="E15" s="26">
        <v>18</v>
      </c>
      <c r="F15" s="27"/>
      <c r="G15" s="28"/>
      <c r="H15" s="28"/>
      <c r="I15" s="28"/>
      <c r="J15" s="28"/>
      <c r="K15" s="28"/>
      <c r="L15" s="28" t="s">
        <v>24</v>
      </c>
      <c r="M15" s="28"/>
      <c r="N15" s="55">
        <f>+'[1]Estructura CUIPO GASTOS'!$S$15</f>
        <v>1000</v>
      </c>
    </row>
    <row r="16" spans="1:15">
      <c r="A16" s="26" t="s">
        <v>8</v>
      </c>
      <c r="B16" s="27" t="s">
        <v>25</v>
      </c>
      <c r="C16" s="27"/>
      <c r="D16" s="27"/>
      <c r="E16" s="26">
        <v>20</v>
      </c>
      <c r="F16" s="27"/>
      <c r="G16" s="28"/>
      <c r="H16" s="28"/>
      <c r="I16" s="28"/>
      <c r="J16" s="28"/>
      <c r="K16" s="28"/>
      <c r="L16" s="28" t="s">
        <v>26</v>
      </c>
      <c r="M16" s="28"/>
      <c r="N16" s="55">
        <f>+'[1]Estructura CUIPO GASTOS'!$T$16</f>
        <v>500</v>
      </c>
    </row>
    <row r="17" spans="1:14">
      <c r="A17" s="26" t="s">
        <v>8</v>
      </c>
      <c r="B17" s="27" t="s">
        <v>25</v>
      </c>
      <c r="C17" s="27"/>
      <c r="D17" s="27"/>
      <c r="E17" s="26">
        <v>18</v>
      </c>
      <c r="F17" s="27"/>
      <c r="G17" s="28"/>
      <c r="H17" s="28"/>
      <c r="I17" s="28"/>
      <c r="J17" s="28"/>
      <c r="K17" s="28"/>
      <c r="L17" s="28" t="s">
        <v>26</v>
      </c>
      <c r="M17" s="28"/>
      <c r="N17" s="55">
        <f>+'[1]Estructura CUIPO GASTOS'!$S$16</f>
        <v>500</v>
      </c>
    </row>
    <row r="18" spans="1:14">
      <c r="A18" s="26" t="s">
        <v>8</v>
      </c>
      <c r="B18" s="27" t="s">
        <v>27</v>
      </c>
      <c r="C18" s="27"/>
      <c r="D18" s="27"/>
      <c r="E18" s="26">
        <v>20</v>
      </c>
      <c r="F18" s="27"/>
      <c r="G18" s="28"/>
      <c r="H18" s="28"/>
      <c r="I18" s="28"/>
      <c r="J18" s="28"/>
      <c r="K18" s="28"/>
      <c r="L18" s="28" t="s">
        <v>28</v>
      </c>
      <c r="M18" s="28"/>
      <c r="N18" s="55">
        <f>+'[1]Estructura CUIPO GASTOS'!$T$17</f>
        <v>12213944</v>
      </c>
    </row>
    <row r="19" spans="1:14">
      <c r="A19" s="26" t="s">
        <v>8</v>
      </c>
      <c r="B19" s="27" t="s">
        <v>27</v>
      </c>
      <c r="C19" s="27"/>
      <c r="D19" s="27"/>
      <c r="E19" s="26">
        <v>18</v>
      </c>
      <c r="F19" s="27"/>
      <c r="G19" s="28"/>
      <c r="H19" s="28"/>
      <c r="I19" s="28"/>
      <c r="J19" s="28"/>
      <c r="K19" s="28"/>
      <c r="L19" s="28" t="s">
        <v>28</v>
      </c>
      <c r="M19" s="28"/>
      <c r="N19" s="55">
        <f>+'[1]Estructura CUIPO GASTOS'!$S$17</f>
        <v>1000</v>
      </c>
    </row>
    <row r="20" spans="1:14">
      <c r="A20" s="26" t="s">
        <v>8</v>
      </c>
      <c r="B20" s="27" t="s">
        <v>29</v>
      </c>
      <c r="C20" s="27"/>
      <c r="D20" s="27"/>
      <c r="E20" s="26">
        <v>20</v>
      </c>
      <c r="F20" s="27"/>
      <c r="G20" s="28"/>
      <c r="H20" s="28"/>
      <c r="I20" s="28"/>
      <c r="J20" s="28"/>
      <c r="K20" s="28"/>
      <c r="L20" s="28" t="s">
        <v>30</v>
      </c>
      <c r="M20" s="28"/>
      <c r="N20" s="55">
        <f>+'[1]Estructura CUIPO GASTOS'!$T$18</f>
        <v>19683896</v>
      </c>
    </row>
    <row r="21" spans="1:14">
      <c r="A21" s="26" t="s">
        <v>8</v>
      </c>
      <c r="B21" s="27" t="s">
        <v>29</v>
      </c>
      <c r="C21" s="27"/>
      <c r="D21" s="27"/>
      <c r="E21" s="26">
        <v>18</v>
      </c>
      <c r="F21" s="27"/>
      <c r="G21" s="28"/>
      <c r="H21" s="28"/>
      <c r="I21" s="28"/>
      <c r="J21" s="28"/>
      <c r="K21" s="28"/>
      <c r="L21" s="28" t="s">
        <v>30</v>
      </c>
      <c r="M21" s="28"/>
      <c r="N21" s="55">
        <f>+'[1]Estructura CUIPO GASTOS'!$S$18</f>
        <v>1000</v>
      </c>
    </row>
    <row r="22" spans="1:14">
      <c r="A22" s="26" t="s">
        <v>8</v>
      </c>
      <c r="B22" s="27" t="s">
        <v>31</v>
      </c>
      <c r="C22" s="27"/>
      <c r="D22" s="27"/>
      <c r="E22" s="26">
        <v>20</v>
      </c>
      <c r="F22" s="27"/>
      <c r="G22" s="28"/>
      <c r="H22" s="28"/>
      <c r="I22" s="28"/>
      <c r="J22" s="28"/>
      <c r="K22" s="28"/>
      <c r="L22" s="28" t="s">
        <v>32</v>
      </c>
      <c r="M22" s="28"/>
      <c r="N22" s="55">
        <f>+'[1]Estructura CUIPO GASTOS'!$T$19</f>
        <v>19175023</v>
      </c>
    </row>
    <row r="23" spans="1:14">
      <c r="A23" s="26" t="s">
        <v>8</v>
      </c>
      <c r="B23" s="27" t="s">
        <v>31</v>
      </c>
      <c r="C23" s="27"/>
      <c r="D23" s="27"/>
      <c r="E23" s="26">
        <v>18</v>
      </c>
      <c r="F23" s="27"/>
      <c r="G23" s="28"/>
      <c r="H23" s="28"/>
      <c r="I23" s="28"/>
      <c r="J23" s="28"/>
      <c r="K23" s="28"/>
      <c r="L23" s="28" t="s">
        <v>32</v>
      </c>
      <c r="M23" s="28"/>
      <c r="N23" s="55">
        <f>+'[1]Estructura CUIPO GASTOS'!$S$19</f>
        <v>79800268</v>
      </c>
    </row>
    <row r="24" spans="1:14">
      <c r="A24" s="26" t="s">
        <v>8</v>
      </c>
      <c r="B24" s="27" t="s">
        <v>33</v>
      </c>
      <c r="C24" s="27"/>
      <c r="D24" s="27"/>
      <c r="E24" s="26">
        <v>20</v>
      </c>
      <c r="F24" s="27"/>
      <c r="G24" s="28"/>
      <c r="H24" s="28"/>
      <c r="I24" s="28"/>
      <c r="J24" s="28"/>
      <c r="K24" s="28"/>
      <c r="L24" s="28" t="s">
        <v>34</v>
      </c>
      <c r="M24" s="28"/>
      <c r="N24" s="55">
        <f>+'[1]Estructura CUIPO GASTOS'!$T$20</f>
        <v>69709310</v>
      </c>
    </row>
    <row r="25" spans="1:14">
      <c r="A25" s="26" t="s">
        <v>8</v>
      </c>
      <c r="B25" s="27" t="s">
        <v>33</v>
      </c>
      <c r="C25" s="27"/>
      <c r="D25" s="27"/>
      <c r="E25" s="26">
        <v>18</v>
      </c>
      <c r="F25" s="27"/>
      <c r="G25" s="28"/>
      <c r="H25" s="28"/>
      <c r="I25" s="28"/>
      <c r="J25" s="28"/>
      <c r="K25" s="28"/>
      <c r="L25" s="28" t="s">
        <v>34</v>
      </c>
      <c r="M25" s="28"/>
      <c r="N25" s="55">
        <f>+'[1]Estructura CUIPO GASTOS'!$S$20</f>
        <v>1000</v>
      </c>
    </row>
    <row r="26" spans="1:14">
      <c r="A26" s="23" t="s">
        <v>8</v>
      </c>
      <c r="B26" s="24" t="s">
        <v>35</v>
      </c>
      <c r="C26" s="24"/>
      <c r="D26" s="24"/>
      <c r="E26" s="23"/>
      <c r="F26" s="24"/>
      <c r="G26" s="25"/>
      <c r="H26" s="25"/>
      <c r="I26" s="25"/>
      <c r="J26" s="25"/>
      <c r="K26" s="25"/>
      <c r="L26" s="25" t="s">
        <v>36</v>
      </c>
      <c r="M26" s="25"/>
      <c r="N26" s="54">
        <f>SUM(N27:N30)</f>
        <v>317889425</v>
      </c>
    </row>
    <row r="27" spans="1:14">
      <c r="A27" s="26" t="s">
        <v>8</v>
      </c>
      <c r="B27" s="27" t="s">
        <v>37</v>
      </c>
      <c r="C27" s="27"/>
      <c r="D27" s="27"/>
      <c r="E27" s="26">
        <v>20</v>
      </c>
      <c r="F27" s="27"/>
      <c r="G27" s="28"/>
      <c r="H27" s="28"/>
      <c r="I27" s="28"/>
      <c r="J27" s="28"/>
      <c r="K27" s="28"/>
      <c r="L27" s="28"/>
      <c r="M27" s="28" t="s">
        <v>38</v>
      </c>
      <c r="N27" s="56">
        <f>+'[1]Estructura CUIPO GASTOS'!$T$22</f>
        <v>3000000</v>
      </c>
    </row>
    <row r="28" spans="1:14">
      <c r="A28" s="26" t="s">
        <v>8</v>
      </c>
      <c r="B28" s="27" t="s">
        <v>37</v>
      </c>
      <c r="C28" s="27"/>
      <c r="D28" s="27"/>
      <c r="E28" s="26">
        <v>18</v>
      </c>
      <c r="F28" s="27"/>
      <c r="G28" s="28"/>
      <c r="H28" s="28"/>
      <c r="I28" s="28"/>
      <c r="J28" s="28"/>
      <c r="K28" s="28"/>
      <c r="L28" s="28"/>
      <c r="M28" s="28" t="s">
        <v>38</v>
      </c>
      <c r="N28" s="56">
        <f>+'[1]Estructura CUIPO GASTOS'!$S$22</f>
        <v>211790157</v>
      </c>
    </row>
    <row r="29" spans="1:14">
      <c r="A29" s="26" t="s">
        <v>8</v>
      </c>
      <c r="B29" s="27" t="s">
        <v>39</v>
      </c>
      <c r="C29" s="27"/>
      <c r="D29" s="27"/>
      <c r="E29" s="26">
        <v>20</v>
      </c>
      <c r="F29" s="27"/>
      <c r="G29" s="28"/>
      <c r="H29" s="28"/>
      <c r="I29" s="28"/>
      <c r="J29" s="28"/>
      <c r="K29" s="28"/>
      <c r="L29" s="28"/>
      <c r="M29" s="28" t="s">
        <v>40</v>
      </c>
      <c r="N29" s="56">
        <f>+'[1]Estructura CUIPO GASTOS'!$T$23</f>
        <v>90000000</v>
      </c>
    </row>
    <row r="30" spans="1:14">
      <c r="A30" s="26" t="s">
        <v>8</v>
      </c>
      <c r="B30" s="27" t="s">
        <v>39</v>
      </c>
      <c r="C30" s="27"/>
      <c r="D30" s="27"/>
      <c r="E30" s="26">
        <v>18</v>
      </c>
      <c r="F30" s="27"/>
      <c r="G30" s="28"/>
      <c r="H30" s="28"/>
      <c r="I30" s="28"/>
      <c r="J30" s="28"/>
      <c r="K30" s="28"/>
      <c r="L30" s="28"/>
      <c r="M30" s="28" t="s">
        <v>40</v>
      </c>
      <c r="N30" s="56">
        <f>+'[1]Estructura CUIPO GASTOS'!$S$23</f>
        <v>13099268</v>
      </c>
    </row>
    <row r="31" spans="1:14">
      <c r="A31" s="23" t="s">
        <v>8</v>
      </c>
      <c r="B31" s="24" t="s">
        <v>41</v>
      </c>
      <c r="C31" s="24"/>
      <c r="D31" s="24"/>
      <c r="E31" s="23"/>
      <c r="F31" s="24"/>
      <c r="G31" s="25"/>
      <c r="H31" s="25"/>
      <c r="I31" s="25"/>
      <c r="J31" s="25" t="s">
        <v>42</v>
      </c>
      <c r="K31" s="25"/>
      <c r="L31" s="25"/>
      <c r="M31" s="25"/>
      <c r="N31" s="54">
        <f>SUM(N32:N49)</f>
        <v>970131088</v>
      </c>
    </row>
    <row r="32" spans="1:14">
      <c r="A32" s="26" t="s">
        <v>8</v>
      </c>
      <c r="B32" s="27" t="s">
        <v>43</v>
      </c>
      <c r="C32" s="27"/>
      <c r="D32" s="27"/>
      <c r="E32" s="26">
        <v>20</v>
      </c>
      <c r="F32" s="27"/>
      <c r="G32" s="29"/>
      <c r="H32" s="29"/>
      <c r="I32" s="29"/>
      <c r="J32" s="29"/>
      <c r="K32" s="29" t="s">
        <v>44</v>
      </c>
      <c r="L32" s="29"/>
      <c r="M32" s="29"/>
      <c r="N32" s="56">
        <f>+'[1]Estructura CUIPO GASTOS'!$T$64</f>
        <v>276724897</v>
      </c>
    </row>
    <row r="33" spans="1:14">
      <c r="A33" s="26" t="s">
        <v>8</v>
      </c>
      <c r="B33" s="27" t="s">
        <v>43</v>
      </c>
      <c r="C33" s="27"/>
      <c r="D33" s="27"/>
      <c r="E33" s="26">
        <v>18</v>
      </c>
      <c r="F33" s="27"/>
      <c r="G33" s="29"/>
      <c r="H33" s="29"/>
      <c r="I33" s="29"/>
      <c r="J33" s="29"/>
      <c r="K33" s="29" t="s">
        <v>44</v>
      </c>
      <c r="L33" s="29"/>
      <c r="M33" s="29"/>
      <c r="N33" s="56">
        <f>+'[1]Estructura CUIPO GASTOS'!$S$64</f>
        <v>5000000</v>
      </c>
    </row>
    <row r="34" spans="1:14">
      <c r="A34" s="26" t="s">
        <v>8</v>
      </c>
      <c r="B34" s="27" t="s">
        <v>45</v>
      </c>
      <c r="C34" s="27"/>
      <c r="D34" s="27"/>
      <c r="E34" s="26">
        <v>20</v>
      </c>
      <c r="F34" s="27"/>
      <c r="G34" s="29"/>
      <c r="H34" s="29"/>
      <c r="I34" s="29"/>
      <c r="J34" s="29"/>
      <c r="K34" s="29" t="s">
        <v>46</v>
      </c>
      <c r="L34" s="29"/>
      <c r="M34" s="29"/>
      <c r="N34" s="56">
        <f>+'[1]Estructura CUIPO GASTOS'!$T$65</f>
        <v>194555142</v>
      </c>
    </row>
    <row r="35" spans="1:14">
      <c r="A35" s="26" t="s">
        <v>8</v>
      </c>
      <c r="B35" s="27" t="s">
        <v>45</v>
      </c>
      <c r="C35" s="27"/>
      <c r="D35" s="27"/>
      <c r="E35" s="26">
        <v>18</v>
      </c>
      <c r="F35" s="27"/>
      <c r="G35" s="29"/>
      <c r="H35" s="29"/>
      <c r="I35" s="29"/>
      <c r="J35" s="29"/>
      <c r="K35" s="29" t="s">
        <v>46</v>
      </c>
      <c r="L35" s="29"/>
      <c r="M35" s="29"/>
      <c r="N35" s="56">
        <f>+'[1]Estructura CUIPO GASTOS'!$S$65</f>
        <v>5000000</v>
      </c>
    </row>
    <row r="36" spans="1:14">
      <c r="A36" s="26" t="s">
        <v>8</v>
      </c>
      <c r="B36" s="27" t="s">
        <v>47</v>
      </c>
      <c r="C36" s="27"/>
      <c r="D36" s="27"/>
      <c r="E36" s="26">
        <v>20</v>
      </c>
      <c r="F36" s="27"/>
      <c r="G36" s="29"/>
      <c r="H36" s="29"/>
      <c r="I36" s="29"/>
      <c r="J36" s="29"/>
      <c r="K36" s="29" t="s">
        <v>48</v>
      </c>
      <c r="L36" s="29"/>
      <c r="M36" s="29"/>
      <c r="N36" s="56">
        <f>+'[1]Estructura CUIPO GASTOS'!$T$66</f>
        <v>34531019</v>
      </c>
    </row>
    <row r="37" spans="1:14">
      <c r="A37" s="26" t="s">
        <v>8</v>
      </c>
      <c r="B37" s="27" t="s">
        <v>47</v>
      </c>
      <c r="C37" s="27"/>
      <c r="D37" s="27"/>
      <c r="E37" s="26">
        <v>18</v>
      </c>
      <c r="F37" s="27"/>
      <c r="G37" s="29"/>
      <c r="H37" s="29"/>
      <c r="I37" s="29"/>
      <c r="J37" s="29"/>
      <c r="K37" s="29" t="s">
        <v>48</v>
      </c>
      <c r="L37" s="29"/>
      <c r="M37" s="29"/>
      <c r="N37" s="56">
        <f>+'[1]Estructura CUIPO GASTOS'!$S$66</f>
        <v>226473035</v>
      </c>
    </row>
    <row r="38" spans="1:14">
      <c r="A38" s="26" t="s">
        <v>8</v>
      </c>
      <c r="B38" s="27" t="s">
        <v>49</v>
      </c>
      <c r="C38" s="27"/>
      <c r="D38" s="27"/>
      <c r="E38" s="26">
        <v>20</v>
      </c>
      <c r="F38" s="27"/>
      <c r="G38" s="29"/>
      <c r="H38" s="29"/>
      <c r="I38" s="29"/>
      <c r="J38" s="29"/>
      <c r="K38" s="29" t="s">
        <v>50</v>
      </c>
      <c r="L38" s="29"/>
      <c r="M38" s="29"/>
      <c r="N38" s="56">
        <f>+'[1]Estructura CUIPO GASTOS'!$T$67</f>
        <v>95817671</v>
      </c>
    </row>
    <row r="39" spans="1:14">
      <c r="A39" s="26" t="s">
        <v>8</v>
      </c>
      <c r="B39" s="27" t="s">
        <v>49</v>
      </c>
      <c r="C39" s="27"/>
      <c r="D39" s="27"/>
      <c r="E39" s="26">
        <v>18</v>
      </c>
      <c r="F39" s="27"/>
      <c r="G39" s="29"/>
      <c r="H39" s="29"/>
      <c r="I39" s="29"/>
      <c r="J39" s="29"/>
      <c r="K39" s="29" t="s">
        <v>50</v>
      </c>
      <c r="L39" s="29"/>
      <c r="M39" s="29"/>
      <c r="N39" s="56">
        <f>+'[1]Estructura CUIPO GASTOS'!$S$67</f>
        <v>1000</v>
      </c>
    </row>
    <row r="40" spans="1:14">
      <c r="A40" s="26" t="s">
        <v>8</v>
      </c>
      <c r="B40" s="27" t="s">
        <v>51</v>
      </c>
      <c r="C40" s="27"/>
      <c r="D40" s="27"/>
      <c r="E40" s="26">
        <v>20</v>
      </c>
      <c r="F40" s="27"/>
      <c r="G40" s="29"/>
      <c r="H40" s="29"/>
      <c r="I40" s="29"/>
      <c r="J40" s="29"/>
      <c r="K40" s="29" t="s">
        <v>52</v>
      </c>
      <c r="L40" s="29"/>
      <c r="M40" s="29"/>
      <c r="N40" s="56">
        <f>+'[1]Estructura CUIPO GASTOS'!$T$68</f>
        <v>12254026</v>
      </c>
    </row>
    <row r="41" spans="1:14">
      <c r="A41" s="26" t="s">
        <v>8</v>
      </c>
      <c r="B41" s="27" t="s">
        <v>51</v>
      </c>
      <c r="C41" s="27"/>
      <c r="D41" s="27"/>
      <c r="E41" s="26">
        <v>18</v>
      </c>
      <c r="F41" s="27"/>
      <c r="G41" s="29"/>
      <c r="H41" s="29"/>
      <c r="I41" s="29"/>
      <c r="J41" s="29"/>
      <c r="K41" s="29" t="s">
        <v>52</v>
      </c>
      <c r="L41" s="29"/>
      <c r="M41" s="29"/>
      <c r="N41" s="56">
        <f>+'[1]Estructura CUIPO GASTOS'!$S$68</f>
        <v>1000</v>
      </c>
    </row>
    <row r="42" spans="1:14">
      <c r="A42" s="26" t="s">
        <v>8</v>
      </c>
      <c r="B42" s="27" t="s">
        <v>53</v>
      </c>
      <c r="C42" s="27"/>
      <c r="D42" s="27"/>
      <c r="E42" s="26">
        <v>20</v>
      </c>
      <c r="F42" s="27"/>
      <c r="G42" s="29"/>
      <c r="H42" s="29"/>
      <c r="I42" s="29"/>
      <c r="J42" s="29"/>
      <c r="K42" s="29" t="s">
        <v>54</v>
      </c>
      <c r="L42" s="29"/>
      <c r="M42" s="29"/>
      <c r="N42" s="56">
        <f>+'[1]Estructura CUIPO GASTOS'!$T$69</f>
        <v>71862998</v>
      </c>
    </row>
    <row r="43" spans="1:14">
      <c r="A43" s="26" t="s">
        <v>8</v>
      </c>
      <c r="B43" s="27" t="s">
        <v>53</v>
      </c>
      <c r="C43" s="27"/>
      <c r="D43" s="27"/>
      <c r="E43" s="26">
        <v>18</v>
      </c>
      <c r="F43" s="27"/>
      <c r="G43" s="29"/>
      <c r="H43" s="29"/>
      <c r="I43" s="29"/>
      <c r="J43" s="29"/>
      <c r="K43" s="29" t="s">
        <v>54</v>
      </c>
      <c r="L43" s="29"/>
      <c r="M43" s="29"/>
      <c r="N43" s="56">
        <f>+'[1]Estructura CUIPO GASTOS'!$S$69</f>
        <v>1000</v>
      </c>
    </row>
    <row r="44" spans="1:14">
      <c r="A44" s="26" t="s">
        <v>8</v>
      </c>
      <c r="B44" s="27" t="s">
        <v>55</v>
      </c>
      <c r="C44" s="27"/>
      <c r="D44" s="27"/>
      <c r="E44" s="26">
        <v>20</v>
      </c>
      <c r="F44" s="27"/>
      <c r="G44" s="29"/>
      <c r="H44" s="29"/>
      <c r="I44" s="29"/>
      <c r="J44" s="29"/>
      <c r="K44" s="29" t="s">
        <v>56</v>
      </c>
      <c r="L44" s="29"/>
      <c r="M44" s="29"/>
      <c r="N44" s="56">
        <f>+'[1]Estructura CUIPO GASTOS'!$T$70</f>
        <v>11976318</v>
      </c>
    </row>
    <row r="45" spans="1:14">
      <c r="A45" s="26" t="s">
        <v>8</v>
      </c>
      <c r="B45" s="27" t="s">
        <v>55</v>
      </c>
      <c r="C45" s="27"/>
      <c r="D45" s="27"/>
      <c r="E45" s="26">
        <v>18</v>
      </c>
      <c r="F45" s="27"/>
      <c r="G45" s="29"/>
      <c r="H45" s="29"/>
      <c r="I45" s="29"/>
      <c r="J45" s="29"/>
      <c r="K45" s="29" t="s">
        <v>56</v>
      </c>
      <c r="L45" s="29"/>
      <c r="M45" s="29"/>
      <c r="N45" s="56">
        <f>+'[1]Estructura CUIPO GASTOS'!$S$70</f>
        <v>1000</v>
      </c>
    </row>
    <row r="46" spans="1:14">
      <c r="A46" s="26" t="s">
        <v>8</v>
      </c>
      <c r="B46" s="27" t="s">
        <v>57</v>
      </c>
      <c r="C46" s="27"/>
      <c r="D46" s="27"/>
      <c r="E46" s="26">
        <v>20</v>
      </c>
      <c r="F46" s="27"/>
      <c r="G46" s="28"/>
      <c r="H46" s="28"/>
      <c r="I46" s="28"/>
      <c r="J46" s="28"/>
      <c r="K46" s="28" t="s">
        <v>58</v>
      </c>
      <c r="L46" s="28"/>
      <c r="M46" s="28"/>
      <c r="N46" s="56">
        <f>+'[1]Estructura CUIPO GASTOS'!$T$71</f>
        <v>11976318</v>
      </c>
    </row>
    <row r="47" spans="1:14">
      <c r="A47" s="26" t="s">
        <v>8</v>
      </c>
      <c r="B47" s="27" t="s">
        <v>57</v>
      </c>
      <c r="C47" s="27"/>
      <c r="D47" s="27"/>
      <c r="E47" s="26">
        <v>18</v>
      </c>
      <c r="F47" s="27"/>
      <c r="G47" s="28"/>
      <c r="H47" s="28"/>
      <c r="I47" s="28"/>
      <c r="J47" s="28"/>
      <c r="K47" s="28" t="s">
        <v>58</v>
      </c>
      <c r="L47" s="28"/>
      <c r="M47" s="28"/>
      <c r="N47" s="56">
        <f>+'[1]Estructura CUIPO GASTOS'!$S$71</f>
        <v>1000</v>
      </c>
    </row>
    <row r="48" spans="1:14">
      <c r="A48" s="26" t="s">
        <v>8</v>
      </c>
      <c r="B48" s="27" t="s">
        <v>59</v>
      </c>
      <c r="C48" s="27"/>
      <c r="D48" s="27"/>
      <c r="E48" s="26">
        <v>20</v>
      </c>
      <c r="F48" s="27"/>
      <c r="G48" s="28"/>
      <c r="H48" s="28"/>
      <c r="I48" s="28"/>
      <c r="J48" s="28"/>
      <c r="K48" s="28" t="s">
        <v>60</v>
      </c>
      <c r="L48" s="28"/>
      <c r="M48" s="28"/>
      <c r="N48" s="56">
        <f>+'[1]Estructura CUIPO GASTOS'!$T$72</f>
        <v>23953664</v>
      </c>
    </row>
    <row r="49" spans="1:14">
      <c r="A49" s="26" t="s">
        <v>8</v>
      </c>
      <c r="B49" s="27" t="s">
        <v>59</v>
      </c>
      <c r="C49" s="27"/>
      <c r="D49" s="27"/>
      <c r="E49" s="26">
        <v>18</v>
      </c>
      <c r="F49" s="27"/>
      <c r="G49" s="28"/>
      <c r="H49" s="28"/>
      <c r="I49" s="28"/>
      <c r="J49" s="28"/>
      <c r="K49" s="28" t="s">
        <v>60</v>
      </c>
      <c r="L49" s="28"/>
      <c r="M49" s="28"/>
      <c r="N49" s="56">
        <f>+'[1]Estructura CUIPO GASTOS'!$S$72</f>
        <v>1000</v>
      </c>
    </row>
    <row r="50" spans="1:14">
      <c r="A50" s="23" t="s">
        <v>8</v>
      </c>
      <c r="B50" s="24" t="s">
        <v>61</v>
      </c>
      <c r="C50" s="24"/>
      <c r="D50" s="24"/>
      <c r="E50" s="23"/>
      <c r="F50" s="24"/>
      <c r="G50" s="25"/>
      <c r="H50" s="25"/>
      <c r="I50" s="25"/>
      <c r="J50" s="25" t="s">
        <v>62</v>
      </c>
      <c r="K50" s="25"/>
      <c r="L50" s="25"/>
      <c r="M50" s="25"/>
      <c r="N50" s="54">
        <f>N51</f>
        <v>90391205</v>
      </c>
    </row>
    <row r="51" spans="1:14">
      <c r="A51" s="23" t="s">
        <v>8</v>
      </c>
      <c r="B51" s="24" t="s">
        <v>63</v>
      </c>
      <c r="C51" s="24"/>
      <c r="D51" s="24"/>
      <c r="E51" s="23"/>
      <c r="F51" s="24"/>
      <c r="G51" s="25"/>
      <c r="H51" s="25"/>
      <c r="I51" s="25"/>
      <c r="J51" s="25"/>
      <c r="K51" s="25" t="s">
        <v>36</v>
      </c>
      <c r="L51" s="25"/>
      <c r="M51" s="25"/>
      <c r="N51" s="54">
        <f>SUM(N52:N57)</f>
        <v>90391205</v>
      </c>
    </row>
    <row r="52" spans="1:14">
      <c r="A52" s="26" t="s">
        <v>8</v>
      </c>
      <c r="B52" s="27" t="s">
        <v>64</v>
      </c>
      <c r="C52" s="27"/>
      <c r="D52" s="27"/>
      <c r="E52" s="26">
        <v>20</v>
      </c>
      <c r="F52" s="27"/>
      <c r="G52" s="29"/>
      <c r="H52" s="29"/>
      <c r="I52" s="29"/>
      <c r="J52" s="29"/>
      <c r="K52" s="29"/>
      <c r="L52" s="29" t="s">
        <v>65</v>
      </c>
      <c r="M52" s="29"/>
      <c r="N52" s="57">
        <f>+'[1]Estructura CUIPO GASTOS'!$T$76</f>
        <v>29999000</v>
      </c>
    </row>
    <row r="53" spans="1:14">
      <c r="A53" s="26" t="s">
        <v>8</v>
      </c>
      <c r="B53" s="27" t="s">
        <v>64</v>
      </c>
      <c r="C53" s="27"/>
      <c r="D53" s="27"/>
      <c r="E53" s="26">
        <v>18</v>
      </c>
      <c r="F53" s="27"/>
      <c r="G53" s="29"/>
      <c r="H53" s="29"/>
      <c r="I53" s="29"/>
      <c r="J53" s="29"/>
      <c r="K53" s="29"/>
      <c r="L53" s="29" t="s">
        <v>65</v>
      </c>
      <c r="M53" s="29"/>
      <c r="N53" s="57">
        <f>+'[1]Estructura CUIPO GASTOS'!$S$76</f>
        <v>1000</v>
      </c>
    </row>
    <row r="54" spans="1:14">
      <c r="A54" s="26" t="s">
        <v>8</v>
      </c>
      <c r="B54" s="27" t="s">
        <v>66</v>
      </c>
      <c r="C54" s="27"/>
      <c r="D54" s="27"/>
      <c r="E54" s="26">
        <v>20</v>
      </c>
      <c r="F54" s="27"/>
      <c r="G54" s="28"/>
      <c r="H54" s="28"/>
      <c r="I54" s="28"/>
      <c r="J54" s="28"/>
      <c r="K54" s="28"/>
      <c r="L54" s="28" t="s">
        <v>67</v>
      </c>
      <c r="M54" s="28"/>
      <c r="N54" s="57">
        <f>+'[1]Estructura CUIPO GASTOS'!$T$77</f>
        <v>47758508</v>
      </c>
    </row>
    <row r="55" spans="1:14">
      <c r="A55" s="26" t="s">
        <v>8</v>
      </c>
      <c r="B55" s="27" t="s">
        <v>66</v>
      </c>
      <c r="C55" s="27"/>
      <c r="D55" s="27"/>
      <c r="E55" s="26">
        <v>18</v>
      </c>
      <c r="F55" s="27"/>
      <c r="G55" s="28"/>
      <c r="H55" s="28"/>
      <c r="I55" s="28"/>
      <c r="J55" s="28"/>
      <c r="K55" s="28"/>
      <c r="L55" s="28" t="s">
        <v>67</v>
      </c>
      <c r="M55" s="28"/>
      <c r="N55" s="57">
        <f>+'[1]Estructura CUIPO GASTOS'!$S$77</f>
        <v>500</v>
      </c>
    </row>
    <row r="56" spans="1:14">
      <c r="A56" s="26" t="s">
        <v>8</v>
      </c>
      <c r="B56" s="27" t="s">
        <v>68</v>
      </c>
      <c r="C56" s="27"/>
      <c r="D56" s="27"/>
      <c r="E56" s="26">
        <v>20</v>
      </c>
      <c r="F56" s="27"/>
      <c r="G56" s="28"/>
      <c r="H56" s="28"/>
      <c r="I56" s="28"/>
      <c r="J56" s="28"/>
      <c r="K56" s="28"/>
      <c r="L56" s="28" t="s">
        <v>69</v>
      </c>
      <c r="M56" s="28"/>
      <c r="N56" s="57">
        <f>+'[1]Estructura CUIPO GASTOS'!$T$78</f>
        <v>12631197</v>
      </c>
    </row>
    <row r="57" spans="1:14">
      <c r="A57" s="26" t="s">
        <v>8</v>
      </c>
      <c r="B57" s="27" t="s">
        <v>68</v>
      </c>
      <c r="C57" s="27"/>
      <c r="D57" s="27"/>
      <c r="E57" s="26">
        <v>18</v>
      </c>
      <c r="F57" s="27"/>
      <c r="G57" s="28"/>
      <c r="H57" s="28"/>
      <c r="I57" s="28"/>
      <c r="J57" s="28"/>
      <c r="K57" s="28"/>
      <c r="L57" s="28" t="s">
        <v>69</v>
      </c>
      <c r="M57" s="28"/>
      <c r="N57" s="57">
        <f>+'[1]Estructura CUIPO GASTOS'!$S$78</f>
        <v>1000</v>
      </c>
    </row>
    <row r="58" spans="1:14">
      <c r="A58" s="15" t="s">
        <v>8</v>
      </c>
      <c r="B58" s="16" t="s">
        <v>70</v>
      </c>
      <c r="C58" s="16"/>
      <c r="D58" s="16"/>
      <c r="E58" s="15"/>
      <c r="F58" s="16"/>
      <c r="G58" s="30"/>
      <c r="H58" s="31" t="s">
        <v>71</v>
      </c>
      <c r="I58" s="18"/>
      <c r="J58" s="18"/>
      <c r="K58" s="18"/>
      <c r="L58" s="18"/>
      <c r="M58" s="18"/>
      <c r="N58" s="52">
        <f>N59+N68</f>
        <v>891376272</v>
      </c>
    </row>
    <row r="59" spans="1:14">
      <c r="A59" s="23" t="s">
        <v>8</v>
      </c>
      <c r="B59" s="24" t="s">
        <v>72</v>
      </c>
      <c r="C59" s="24"/>
      <c r="D59" s="24"/>
      <c r="E59" s="23"/>
      <c r="F59" s="25"/>
      <c r="G59" s="25"/>
      <c r="H59" s="25"/>
      <c r="I59" s="25" t="s">
        <v>73</v>
      </c>
      <c r="J59" s="25"/>
      <c r="K59" s="25"/>
      <c r="L59" s="25"/>
      <c r="M59" s="25"/>
      <c r="N59" s="58">
        <f>N60</f>
        <v>100001000</v>
      </c>
    </row>
    <row r="60" spans="1:14">
      <c r="A60" s="23" t="s">
        <v>8</v>
      </c>
      <c r="B60" s="24" t="s">
        <v>74</v>
      </c>
      <c r="C60" s="24"/>
      <c r="D60" s="24"/>
      <c r="E60" s="23"/>
      <c r="F60" s="25"/>
      <c r="G60" s="25"/>
      <c r="H60" s="25"/>
      <c r="I60" s="25"/>
      <c r="J60" s="25" t="s">
        <v>75</v>
      </c>
      <c r="K60" s="25"/>
      <c r="L60" s="25"/>
      <c r="M60" s="25"/>
      <c r="N60" s="58">
        <f>N61</f>
        <v>100001000</v>
      </c>
    </row>
    <row r="61" spans="1:14">
      <c r="A61" s="23" t="s">
        <v>8</v>
      </c>
      <c r="B61" s="24" t="s">
        <v>76</v>
      </c>
      <c r="C61" s="24"/>
      <c r="D61" s="24"/>
      <c r="E61" s="23"/>
      <c r="F61" s="25"/>
      <c r="G61" s="25"/>
      <c r="H61" s="25"/>
      <c r="I61" s="25"/>
      <c r="J61" s="25"/>
      <c r="K61" s="25" t="s">
        <v>77</v>
      </c>
      <c r="L61" s="25"/>
      <c r="M61" s="25"/>
      <c r="N61" s="58">
        <f>N62+N65</f>
        <v>100001000</v>
      </c>
    </row>
    <row r="62" spans="1:14">
      <c r="A62" s="23" t="s">
        <v>8</v>
      </c>
      <c r="B62" s="24" t="s">
        <v>78</v>
      </c>
      <c r="C62" s="24"/>
      <c r="D62" s="24"/>
      <c r="E62" s="23"/>
      <c r="F62" s="25"/>
      <c r="G62" s="25"/>
      <c r="H62" s="25"/>
      <c r="I62" s="25"/>
      <c r="J62" s="25"/>
      <c r="K62" s="25"/>
      <c r="L62" s="25" t="s">
        <v>79</v>
      </c>
      <c r="M62" s="25"/>
      <c r="N62" s="54">
        <f>N63+N64</f>
        <v>100000000</v>
      </c>
    </row>
    <row r="63" spans="1:14">
      <c r="A63" s="26" t="s">
        <v>8</v>
      </c>
      <c r="B63" s="27" t="s">
        <v>80</v>
      </c>
      <c r="C63" s="27"/>
      <c r="D63" s="27"/>
      <c r="E63" s="26">
        <v>20</v>
      </c>
      <c r="F63" s="28"/>
      <c r="G63" s="28"/>
      <c r="H63" s="32"/>
      <c r="I63" s="33"/>
      <c r="J63" s="33"/>
      <c r="K63" s="28"/>
      <c r="L63" s="33" t="s">
        <v>81</v>
      </c>
      <c r="M63" s="34"/>
      <c r="N63" s="57">
        <f>+'[1]Estructura CUIPO GASTOS'!$T$404</f>
        <v>99999500</v>
      </c>
    </row>
    <row r="64" spans="1:14">
      <c r="A64" s="26" t="s">
        <v>8</v>
      </c>
      <c r="B64" s="27" t="s">
        <v>80</v>
      </c>
      <c r="C64" s="27"/>
      <c r="D64" s="27"/>
      <c r="E64" s="26">
        <v>18</v>
      </c>
      <c r="F64" s="28"/>
      <c r="G64" s="28"/>
      <c r="H64" s="32"/>
      <c r="I64" s="33"/>
      <c r="J64" s="33"/>
      <c r="K64" s="28"/>
      <c r="L64" s="33" t="s">
        <v>81</v>
      </c>
      <c r="M64" s="34"/>
      <c r="N64" s="57">
        <f>+'[1]Estructura CUIPO GASTOS'!$S$404</f>
        <v>500</v>
      </c>
    </row>
    <row r="65" spans="1:14">
      <c r="A65" s="23" t="s">
        <v>8</v>
      </c>
      <c r="B65" s="24" t="s">
        <v>82</v>
      </c>
      <c r="C65" s="24"/>
      <c r="D65" s="24"/>
      <c r="E65" s="23"/>
      <c r="F65" s="25"/>
      <c r="G65" s="25"/>
      <c r="H65" s="35"/>
      <c r="I65" s="25"/>
      <c r="J65" s="25"/>
      <c r="K65" s="25" t="s">
        <v>83</v>
      </c>
      <c r="L65" s="25"/>
      <c r="M65" s="25"/>
      <c r="N65" s="54">
        <f>+N66+N67</f>
        <v>1000</v>
      </c>
    </row>
    <row r="66" spans="1:14">
      <c r="A66" s="26" t="s">
        <v>8</v>
      </c>
      <c r="B66" s="27" t="s">
        <v>84</v>
      </c>
      <c r="C66" s="27"/>
      <c r="D66" s="27"/>
      <c r="E66" s="26">
        <v>20</v>
      </c>
      <c r="F66" s="28"/>
      <c r="G66" s="28"/>
      <c r="H66" s="32"/>
      <c r="I66" s="33"/>
      <c r="J66" s="33"/>
      <c r="K66" s="28"/>
      <c r="L66" s="33" t="s">
        <v>85</v>
      </c>
      <c r="N66" s="57">
        <f>+'[1]Estructura CUIPO GASTOS'!$T$427</f>
        <v>500</v>
      </c>
    </row>
    <row r="67" spans="1:14">
      <c r="A67" s="26" t="s">
        <v>8</v>
      </c>
      <c r="B67" s="27" t="s">
        <v>84</v>
      </c>
      <c r="C67" s="27"/>
      <c r="D67" s="27"/>
      <c r="E67" s="26">
        <v>18</v>
      </c>
      <c r="F67" s="28"/>
      <c r="G67" s="28"/>
      <c r="H67" s="32"/>
      <c r="I67" s="33"/>
      <c r="J67" s="33"/>
      <c r="K67" s="28"/>
      <c r="L67" s="33" t="s">
        <v>85</v>
      </c>
      <c r="N67" s="57">
        <f>+'[1]Estructura CUIPO GASTOS'!$S$427</f>
        <v>500</v>
      </c>
    </row>
    <row r="68" spans="1:14">
      <c r="A68" s="23" t="s">
        <v>8</v>
      </c>
      <c r="B68" s="36" t="s">
        <v>86</v>
      </c>
      <c r="C68" s="36"/>
      <c r="D68" s="36"/>
      <c r="E68" s="37"/>
      <c r="F68" s="36"/>
      <c r="G68" s="36"/>
      <c r="H68" s="25"/>
      <c r="I68" s="25" t="s">
        <v>87</v>
      </c>
      <c r="J68" s="36"/>
      <c r="K68" s="36"/>
      <c r="L68" s="36"/>
      <c r="M68" s="36"/>
      <c r="N68" s="59">
        <f>N69+N76</f>
        <v>791375272</v>
      </c>
    </row>
    <row r="69" spans="1:14">
      <c r="A69" s="23" t="s">
        <v>8</v>
      </c>
      <c r="B69" s="36" t="s">
        <v>88</v>
      </c>
      <c r="C69" s="36"/>
      <c r="D69" s="36"/>
      <c r="E69" s="37"/>
      <c r="F69" s="36"/>
      <c r="G69" s="36"/>
      <c r="H69" s="25"/>
      <c r="I69" s="25"/>
      <c r="J69" s="36" t="s">
        <v>89</v>
      </c>
      <c r="K69" s="36"/>
      <c r="L69" s="36"/>
      <c r="M69" s="36"/>
      <c r="N69" s="59">
        <f>+N70+N73</f>
        <v>60990000</v>
      </c>
    </row>
    <row r="70" spans="1:14">
      <c r="A70" s="63" t="s">
        <v>8</v>
      </c>
      <c r="B70" s="64" t="s">
        <v>92</v>
      </c>
      <c r="C70" s="65"/>
      <c r="D70" s="64"/>
      <c r="E70" s="65"/>
      <c r="F70" s="66"/>
      <c r="G70" s="66"/>
      <c r="H70" s="66"/>
      <c r="I70" s="66"/>
      <c r="J70" s="65"/>
      <c r="K70" s="67" t="s">
        <v>93</v>
      </c>
      <c r="L70" s="67"/>
      <c r="M70" s="67"/>
      <c r="N70" s="68">
        <f>+N71+N72</f>
        <v>24990000</v>
      </c>
    </row>
    <row r="71" spans="1:14">
      <c r="A71" s="26" t="s">
        <v>8</v>
      </c>
      <c r="B71" s="27" t="s">
        <v>92</v>
      </c>
      <c r="D71" s="27"/>
      <c r="E71" s="26">
        <v>20</v>
      </c>
      <c r="F71" s="38"/>
      <c r="G71" s="38"/>
      <c r="H71" s="38"/>
      <c r="I71" s="38"/>
      <c r="K71" s="33" t="s">
        <v>116</v>
      </c>
      <c r="L71" s="33"/>
      <c r="M71" s="33"/>
      <c r="N71" s="57">
        <f>+'[1]Estructura CUIPO GASTOS'!$T$502</f>
        <v>1000</v>
      </c>
    </row>
    <row r="72" spans="1:14">
      <c r="A72" s="26" t="s">
        <v>8</v>
      </c>
      <c r="B72" s="27" t="s">
        <v>92</v>
      </c>
      <c r="D72" s="27"/>
      <c r="E72" s="26">
        <v>18</v>
      </c>
      <c r="F72" s="38"/>
      <c r="G72" s="38"/>
      <c r="H72" s="38"/>
      <c r="I72" s="38"/>
      <c r="K72" s="33" t="s">
        <v>116</v>
      </c>
      <c r="L72" s="33"/>
      <c r="M72" s="33"/>
      <c r="N72" s="57">
        <f>+'[1]Estructura CUIPO GASTOS'!$S$502</f>
        <v>24989000</v>
      </c>
    </row>
    <row r="73" spans="1:14">
      <c r="A73" s="63" t="s">
        <v>8</v>
      </c>
      <c r="B73" s="64" t="s">
        <v>94</v>
      </c>
      <c r="C73" s="65"/>
      <c r="D73" s="64"/>
      <c r="E73" s="65"/>
      <c r="F73" s="66"/>
      <c r="G73" s="66"/>
      <c r="H73" s="66"/>
      <c r="I73" s="66"/>
      <c r="J73" s="65"/>
      <c r="K73" s="67" t="s">
        <v>95</v>
      </c>
      <c r="L73" s="67"/>
      <c r="M73" s="67"/>
      <c r="N73" s="68">
        <f>+N74+N75</f>
        <v>36000000</v>
      </c>
    </row>
    <row r="74" spans="1:14">
      <c r="A74" s="26" t="s">
        <v>8</v>
      </c>
      <c r="B74" s="27" t="s">
        <v>94</v>
      </c>
      <c r="D74" s="27"/>
      <c r="E74" s="26">
        <v>20</v>
      </c>
      <c r="F74" s="38"/>
      <c r="G74" s="38"/>
      <c r="H74" s="38"/>
      <c r="I74" s="38"/>
      <c r="K74" s="33" t="s">
        <v>89</v>
      </c>
      <c r="L74" s="33"/>
      <c r="M74" s="33"/>
      <c r="N74" s="57">
        <f>+'[1]Estructura CUIPO GASTOS'!$T$503</f>
        <v>16000000</v>
      </c>
    </row>
    <row r="75" spans="1:14">
      <c r="A75" s="26" t="s">
        <v>8</v>
      </c>
      <c r="B75" s="27" t="s">
        <v>94</v>
      </c>
      <c r="D75" s="27"/>
      <c r="E75" s="26">
        <v>18</v>
      </c>
      <c r="F75" s="38"/>
      <c r="G75" s="38"/>
      <c r="H75" s="38"/>
      <c r="I75" s="38"/>
      <c r="K75" s="33" t="s">
        <v>89</v>
      </c>
      <c r="L75" s="33"/>
      <c r="M75" s="33"/>
      <c r="N75" s="57">
        <f>+'[1]Estructura CUIPO GASTOS'!$S$503</f>
        <v>20000000</v>
      </c>
    </row>
    <row r="76" spans="1:14">
      <c r="A76" s="23" t="s">
        <v>8</v>
      </c>
      <c r="B76" s="36" t="s">
        <v>96</v>
      </c>
      <c r="C76" s="36"/>
      <c r="D76" s="36"/>
      <c r="E76" s="37"/>
      <c r="F76" s="36"/>
      <c r="G76" s="36"/>
      <c r="H76" s="36"/>
      <c r="I76" s="39"/>
      <c r="J76" s="36" t="s">
        <v>97</v>
      </c>
      <c r="K76" s="36"/>
      <c r="L76" s="36"/>
      <c r="M76" s="36"/>
      <c r="N76" s="60">
        <f>+N77+N80+N87+N112+N115</f>
        <v>730385272</v>
      </c>
    </row>
    <row r="77" spans="1:14">
      <c r="A77" s="63" t="s">
        <v>8</v>
      </c>
      <c r="B77" s="64" t="s">
        <v>133</v>
      </c>
      <c r="C77" s="65"/>
      <c r="D77" s="64"/>
      <c r="E77" s="65"/>
      <c r="F77" s="66"/>
      <c r="G77" s="66"/>
      <c r="H77" s="66"/>
      <c r="I77" s="66"/>
      <c r="J77" s="65"/>
      <c r="K77" s="67" t="s">
        <v>134</v>
      </c>
      <c r="L77" s="67"/>
      <c r="M77" s="67"/>
      <c r="N77" s="68">
        <f>+N78+N79</f>
        <v>66400000</v>
      </c>
    </row>
    <row r="78" spans="1:14">
      <c r="A78" s="26" t="s">
        <v>8</v>
      </c>
      <c r="B78" s="27" t="s">
        <v>133</v>
      </c>
      <c r="C78" s="38"/>
      <c r="D78" s="38"/>
      <c r="E78" s="26">
        <v>20</v>
      </c>
      <c r="F78" s="38"/>
      <c r="G78" s="38"/>
      <c r="H78" s="38"/>
      <c r="I78" s="38"/>
      <c r="K78" s="33" t="s">
        <v>134</v>
      </c>
      <c r="L78" s="33"/>
      <c r="M78" s="33"/>
      <c r="N78" s="57">
        <f>+'[1]Estructura CUIPO GASTOS'!$T$513</f>
        <v>62099000</v>
      </c>
    </row>
    <row r="79" spans="1:14">
      <c r="A79" s="26" t="s">
        <v>8</v>
      </c>
      <c r="B79" s="27" t="s">
        <v>133</v>
      </c>
      <c r="C79" s="38"/>
      <c r="D79" s="38"/>
      <c r="E79" s="26">
        <v>18</v>
      </c>
      <c r="F79" s="38"/>
      <c r="G79" s="38"/>
      <c r="H79" s="38"/>
      <c r="I79" s="38"/>
      <c r="K79" s="33" t="s">
        <v>134</v>
      </c>
      <c r="L79" s="33"/>
      <c r="M79" s="33"/>
      <c r="N79" s="57">
        <f>+'[1]Estructura CUIPO GASTOS'!$S$513</f>
        <v>4301000</v>
      </c>
    </row>
    <row r="80" spans="1:14">
      <c r="A80" s="63" t="s">
        <v>8</v>
      </c>
      <c r="B80" s="64" t="s">
        <v>98</v>
      </c>
      <c r="C80" s="65"/>
      <c r="D80" s="64"/>
      <c r="E80" s="65"/>
      <c r="F80" s="66"/>
      <c r="G80" s="66"/>
      <c r="H80" s="66"/>
      <c r="I80" s="66"/>
      <c r="J80" s="65"/>
      <c r="K80" s="67" t="s">
        <v>99</v>
      </c>
      <c r="L80" s="67"/>
      <c r="M80" s="67"/>
      <c r="N80" s="68">
        <f>SUM(N81:N86)</f>
        <v>61000000</v>
      </c>
    </row>
    <row r="81" spans="1:14">
      <c r="A81" s="26" t="s">
        <v>8</v>
      </c>
      <c r="B81" s="27" t="s">
        <v>98</v>
      </c>
      <c r="C81" s="38"/>
      <c r="D81" s="38"/>
      <c r="E81" s="26">
        <v>20</v>
      </c>
      <c r="F81" s="38"/>
      <c r="G81" s="38"/>
      <c r="H81" s="38"/>
      <c r="I81" s="38"/>
      <c r="K81" s="33" t="s">
        <v>117</v>
      </c>
      <c r="L81" s="33"/>
      <c r="M81" s="33"/>
      <c r="N81" s="57">
        <v>10999000</v>
      </c>
    </row>
    <row r="82" spans="1:14">
      <c r="A82" s="26" t="s">
        <v>8</v>
      </c>
      <c r="B82" s="27" t="s">
        <v>98</v>
      </c>
      <c r="C82" s="38"/>
      <c r="D82" s="38"/>
      <c r="E82" s="26">
        <v>18</v>
      </c>
      <c r="F82" s="38"/>
      <c r="G82" s="38"/>
      <c r="H82" s="38"/>
      <c r="I82" s="38"/>
      <c r="K82" s="33" t="s">
        <v>117</v>
      </c>
      <c r="L82" s="33"/>
      <c r="M82" s="33"/>
      <c r="N82" s="57">
        <v>1000</v>
      </c>
    </row>
    <row r="83" spans="1:14">
      <c r="A83" s="26" t="s">
        <v>8</v>
      </c>
      <c r="B83" s="27" t="s">
        <v>98</v>
      </c>
      <c r="C83" s="38"/>
      <c r="D83" s="38"/>
      <c r="E83" s="26">
        <v>20</v>
      </c>
      <c r="F83" s="38"/>
      <c r="G83" s="38"/>
      <c r="H83" s="38"/>
      <c r="I83" s="38"/>
      <c r="K83" s="33" t="s">
        <v>118</v>
      </c>
      <c r="L83" s="33"/>
      <c r="M83" s="33"/>
      <c r="N83" s="57">
        <v>9999000</v>
      </c>
    </row>
    <row r="84" spans="1:14">
      <c r="A84" s="26" t="s">
        <v>8</v>
      </c>
      <c r="B84" s="27" t="s">
        <v>98</v>
      </c>
      <c r="C84" s="38"/>
      <c r="D84" s="38"/>
      <c r="E84" s="26">
        <v>18</v>
      </c>
      <c r="F84" s="38"/>
      <c r="G84" s="38"/>
      <c r="H84" s="38"/>
      <c r="I84" s="38"/>
      <c r="K84" s="33" t="s">
        <v>118</v>
      </c>
      <c r="L84" s="33"/>
      <c r="M84" s="33"/>
      <c r="N84" s="57">
        <v>1000</v>
      </c>
    </row>
    <row r="85" spans="1:14">
      <c r="A85" s="26" t="s">
        <v>8</v>
      </c>
      <c r="B85" s="27" t="s">
        <v>98</v>
      </c>
      <c r="C85" s="38"/>
      <c r="D85" s="38"/>
      <c r="E85" s="26">
        <v>20</v>
      </c>
      <c r="F85" s="38"/>
      <c r="G85" s="38"/>
      <c r="H85" s="38"/>
      <c r="I85" s="38"/>
      <c r="K85" s="33" t="s">
        <v>131</v>
      </c>
      <c r="L85" s="33"/>
      <c r="M85" s="33"/>
      <c r="N85" s="57">
        <f>+'[1]Ppto GASTOS'!$E$62</f>
        <v>39999000</v>
      </c>
    </row>
    <row r="86" spans="1:14">
      <c r="A86" s="26" t="s">
        <v>8</v>
      </c>
      <c r="B86" s="27" t="s">
        <v>98</v>
      </c>
      <c r="C86" s="38"/>
      <c r="D86" s="38"/>
      <c r="E86" s="26">
        <v>18</v>
      </c>
      <c r="F86" s="38"/>
      <c r="G86" s="38"/>
      <c r="H86" s="38"/>
      <c r="I86" s="38"/>
      <c r="K86" s="33" t="s">
        <v>131</v>
      </c>
      <c r="L86" s="33"/>
      <c r="M86" s="33"/>
      <c r="N86" s="57">
        <f>+'[1]Ppto GASTOS'!$D$62</f>
        <v>1000</v>
      </c>
    </row>
    <row r="87" spans="1:14">
      <c r="A87" s="63" t="s">
        <v>8</v>
      </c>
      <c r="B87" s="64" t="s">
        <v>100</v>
      </c>
      <c r="C87" s="65"/>
      <c r="D87" s="64"/>
      <c r="E87" s="65"/>
      <c r="F87" s="66"/>
      <c r="G87" s="66"/>
      <c r="H87" s="66"/>
      <c r="I87" s="66"/>
      <c r="J87" s="65"/>
      <c r="K87" s="67" t="s">
        <v>101</v>
      </c>
      <c r="L87" s="67"/>
      <c r="M87" s="67"/>
      <c r="N87" s="68">
        <f>SUM(N88:N111)</f>
        <v>392984272</v>
      </c>
    </row>
    <row r="88" spans="1:14">
      <c r="A88" s="26" t="s">
        <v>8</v>
      </c>
      <c r="B88" s="27" t="s">
        <v>100</v>
      </c>
      <c r="C88" s="38"/>
      <c r="D88" s="38"/>
      <c r="E88" s="26">
        <v>20</v>
      </c>
      <c r="F88" s="38"/>
      <c r="G88" s="38"/>
      <c r="H88" s="38"/>
      <c r="I88" s="38"/>
      <c r="K88" s="33" t="s">
        <v>119</v>
      </c>
      <c r="L88" s="33"/>
      <c r="M88" s="33"/>
      <c r="N88" s="57">
        <v>29999500</v>
      </c>
    </row>
    <row r="89" spans="1:14">
      <c r="A89" s="26" t="s">
        <v>8</v>
      </c>
      <c r="B89" s="27" t="s">
        <v>100</v>
      </c>
      <c r="D89" s="27"/>
      <c r="E89" s="26">
        <v>18</v>
      </c>
      <c r="F89" s="38"/>
      <c r="G89" s="38"/>
      <c r="H89" s="38"/>
      <c r="I89" s="38"/>
      <c r="K89" s="33" t="s">
        <v>119</v>
      </c>
      <c r="L89" s="33"/>
      <c r="M89" s="33"/>
      <c r="N89" s="57">
        <v>500</v>
      </c>
    </row>
    <row r="90" spans="1:14">
      <c r="A90" s="26" t="s">
        <v>8</v>
      </c>
      <c r="B90" s="27" t="s">
        <v>100</v>
      </c>
      <c r="C90" s="38"/>
      <c r="D90" s="38"/>
      <c r="E90" s="26">
        <v>20</v>
      </c>
      <c r="F90" s="38"/>
      <c r="G90" s="38"/>
      <c r="H90" s="38"/>
      <c r="I90" s="38"/>
      <c r="K90" s="33" t="s">
        <v>120</v>
      </c>
      <c r="L90" s="33"/>
      <c r="M90" s="33"/>
      <c r="N90" s="57">
        <v>1899000</v>
      </c>
    </row>
    <row r="91" spans="1:14">
      <c r="A91" s="26" t="s">
        <v>8</v>
      </c>
      <c r="B91" s="27" t="s">
        <v>100</v>
      </c>
      <c r="D91" s="27"/>
      <c r="E91" s="26">
        <v>18</v>
      </c>
      <c r="F91" s="38"/>
      <c r="G91" s="38"/>
      <c r="H91" s="38"/>
      <c r="I91" s="38"/>
      <c r="K91" s="33" t="s">
        <v>120</v>
      </c>
      <c r="L91" s="33"/>
      <c r="M91" s="33"/>
      <c r="N91" s="57">
        <v>1000</v>
      </c>
    </row>
    <row r="92" spans="1:14">
      <c r="A92" s="26" t="s">
        <v>8</v>
      </c>
      <c r="B92" s="27" t="s">
        <v>100</v>
      </c>
      <c r="C92" s="38"/>
      <c r="D92" s="38"/>
      <c r="E92" s="26">
        <v>20</v>
      </c>
      <c r="F92" s="38"/>
      <c r="G92" s="38"/>
      <c r="H92" s="38"/>
      <c r="I92" s="38"/>
      <c r="K92" s="33" t="s">
        <v>121</v>
      </c>
      <c r="L92" s="33"/>
      <c r="M92" s="33"/>
      <c r="N92" s="57">
        <v>999000</v>
      </c>
    </row>
    <row r="93" spans="1:14">
      <c r="A93" s="26" t="s">
        <v>8</v>
      </c>
      <c r="B93" s="27" t="s">
        <v>100</v>
      </c>
      <c r="D93" s="27"/>
      <c r="E93" s="26">
        <v>18</v>
      </c>
      <c r="F93" s="38"/>
      <c r="G93" s="38"/>
      <c r="H93" s="38"/>
      <c r="I93" s="38"/>
      <c r="K93" s="33" t="s">
        <v>121</v>
      </c>
      <c r="L93" s="33"/>
      <c r="M93" s="33"/>
      <c r="N93" s="57">
        <v>1000</v>
      </c>
    </row>
    <row r="94" spans="1:14">
      <c r="A94" s="26" t="s">
        <v>8</v>
      </c>
      <c r="B94" s="27" t="s">
        <v>100</v>
      </c>
      <c r="C94" s="38"/>
      <c r="D94" s="38"/>
      <c r="E94" s="26">
        <v>20</v>
      </c>
      <c r="F94" s="38"/>
      <c r="G94" s="38"/>
      <c r="H94" s="38"/>
      <c r="I94" s="38"/>
      <c r="K94" s="33" t="s">
        <v>122</v>
      </c>
      <c r="L94" s="33"/>
      <c r="M94" s="33"/>
      <c r="N94" s="57">
        <v>48511139</v>
      </c>
    </row>
    <row r="95" spans="1:14">
      <c r="A95" s="26" t="s">
        <v>8</v>
      </c>
      <c r="B95" s="27" t="s">
        <v>100</v>
      </c>
      <c r="D95" s="27"/>
      <c r="E95" s="26">
        <v>18</v>
      </c>
      <c r="F95" s="38"/>
      <c r="G95" s="38"/>
      <c r="H95" s="38"/>
      <c r="I95" s="38"/>
      <c r="K95" s="33" t="s">
        <v>122</v>
      </c>
      <c r="L95" s="33"/>
      <c r="M95" s="33"/>
      <c r="N95" s="57">
        <v>56546986</v>
      </c>
    </row>
    <row r="96" spans="1:14">
      <c r="A96" s="26" t="s">
        <v>8</v>
      </c>
      <c r="B96" s="27" t="s">
        <v>100</v>
      </c>
      <c r="C96" s="38"/>
      <c r="D96" s="38"/>
      <c r="E96" s="26">
        <v>20</v>
      </c>
      <c r="F96" s="38"/>
      <c r="G96" s="38"/>
      <c r="H96" s="38"/>
      <c r="I96" s="38"/>
      <c r="K96" s="33" t="s">
        <v>123</v>
      </c>
      <c r="L96" s="33"/>
      <c r="M96" s="33"/>
      <c r="N96" s="57">
        <v>142021147</v>
      </c>
    </row>
    <row r="97" spans="1:14">
      <c r="A97" s="26" t="s">
        <v>8</v>
      </c>
      <c r="B97" s="27" t="s">
        <v>100</v>
      </c>
      <c r="D97" s="27"/>
      <c r="E97" s="26">
        <v>18</v>
      </c>
      <c r="F97" s="38"/>
      <c r="G97" s="38"/>
      <c r="H97" s="38"/>
      <c r="I97" s="38"/>
      <c r="K97" s="33" t="s">
        <v>123</v>
      </c>
      <c r="L97" s="33"/>
      <c r="M97" s="33"/>
      <c r="N97" s="57">
        <v>1000</v>
      </c>
    </row>
    <row r="98" spans="1:14">
      <c r="A98" s="26" t="s">
        <v>8</v>
      </c>
      <c r="B98" s="27" t="s">
        <v>100</v>
      </c>
      <c r="C98" s="38"/>
      <c r="D98" s="38"/>
      <c r="E98" s="26">
        <v>20</v>
      </c>
      <c r="F98" s="38"/>
      <c r="G98" s="38"/>
      <c r="H98" s="38"/>
      <c r="I98" s="38"/>
      <c r="K98" s="33" t="s">
        <v>124</v>
      </c>
      <c r="L98" s="33"/>
      <c r="M98" s="33"/>
      <c r="N98" s="57">
        <v>500</v>
      </c>
    </row>
    <row r="99" spans="1:14">
      <c r="A99" s="26" t="s">
        <v>8</v>
      </c>
      <c r="B99" s="27" t="s">
        <v>100</v>
      </c>
      <c r="D99" s="27"/>
      <c r="E99" s="26">
        <v>18</v>
      </c>
      <c r="F99" s="38"/>
      <c r="G99" s="38"/>
      <c r="H99" s="38"/>
      <c r="I99" s="38"/>
      <c r="K99" s="33" t="s">
        <v>124</v>
      </c>
      <c r="L99" s="33"/>
      <c r="M99" s="33"/>
      <c r="N99" s="57">
        <v>500</v>
      </c>
    </row>
    <row r="100" spans="1:14">
      <c r="A100" s="26" t="s">
        <v>8</v>
      </c>
      <c r="B100" s="27" t="s">
        <v>100</v>
      </c>
      <c r="C100" s="38"/>
      <c r="D100" s="38"/>
      <c r="E100" s="26">
        <v>20</v>
      </c>
      <c r="F100" s="38"/>
      <c r="G100" s="38"/>
      <c r="H100" s="38"/>
      <c r="I100" s="38"/>
      <c r="K100" s="33" t="s">
        <v>125</v>
      </c>
      <c r="L100" s="33"/>
      <c r="M100" s="33"/>
      <c r="N100" s="57">
        <v>500</v>
      </c>
    </row>
    <row r="101" spans="1:14">
      <c r="A101" s="26" t="s">
        <v>8</v>
      </c>
      <c r="B101" s="27" t="s">
        <v>100</v>
      </c>
      <c r="D101" s="27"/>
      <c r="E101" s="26">
        <v>18</v>
      </c>
      <c r="F101" s="38"/>
      <c r="G101" s="38"/>
      <c r="H101" s="38"/>
      <c r="I101" s="38"/>
      <c r="K101" s="33" t="s">
        <v>125</v>
      </c>
      <c r="L101" s="33"/>
      <c r="M101" s="33"/>
      <c r="N101" s="57">
        <v>500</v>
      </c>
    </row>
    <row r="102" spans="1:14">
      <c r="A102" s="26" t="s">
        <v>8</v>
      </c>
      <c r="B102" s="27" t="s">
        <v>100</v>
      </c>
      <c r="C102" s="38"/>
      <c r="D102" s="38"/>
      <c r="E102" s="26">
        <v>20</v>
      </c>
      <c r="F102" s="38"/>
      <c r="G102" s="38"/>
      <c r="H102" s="38"/>
      <c r="I102" s="38"/>
      <c r="K102" s="33" t="s">
        <v>126</v>
      </c>
      <c r="L102" s="33"/>
      <c r="M102" s="33"/>
      <c r="N102" s="57">
        <v>500</v>
      </c>
    </row>
    <row r="103" spans="1:14">
      <c r="A103" s="26" t="s">
        <v>8</v>
      </c>
      <c r="B103" s="27" t="s">
        <v>100</v>
      </c>
      <c r="D103" s="27"/>
      <c r="E103" s="26">
        <v>18</v>
      </c>
      <c r="F103" s="38"/>
      <c r="G103" s="38"/>
      <c r="H103" s="38"/>
      <c r="I103" s="38"/>
      <c r="K103" s="33" t="s">
        <v>126</v>
      </c>
      <c r="L103" s="33"/>
      <c r="M103" s="33"/>
      <c r="N103" s="57">
        <v>500</v>
      </c>
    </row>
    <row r="104" spans="1:14">
      <c r="A104" s="26" t="s">
        <v>8</v>
      </c>
      <c r="B104" s="27" t="s">
        <v>100</v>
      </c>
      <c r="C104" s="38"/>
      <c r="D104" s="38"/>
      <c r="E104" s="26">
        <v>20</v>
      </c>
      <c r="F104" s="38"/>
      <c r="G104" s="38"/>
      <c r="H104" s="38"/>
      <c r="I104" s="38"/>
      <c r="K104" s="33" t="s">
        <v>127</v>
      </c>
      <c r="L104" s="33"/>
      <c r="M104" s="33"/>
      <c r="N104" s="57">
        <v>69999500</v>
      </c>
    </row>
    <row r="105" spans="1:14">
      <c r="A105" s="26" t="s">
        <v>8</v>
      </c>
      <c r="B105" s="27" t="s">
        <v>100</v>
      </c>
      <c r="D105" s="27"/>
      <c r="E105" s="26">
        <v>18</v>
      </c>
      <c r="F105" s="38"/>
      <c r="G105" s="38"/>
      <c r="H105" s="38"/>
      <c r="I105" s="38"/>
      <c r="K105" s="33" t="s">
        <v>127</v>
      </c>
      <c r="L105" s="33"/>
      <c r="M105" s="33"/>
      <c r="N105" s="57">
        <v>500</v>
      </c>
    </row>
    <row r="106" spans="1:14">
      <c r="A106" s="26" t="s">
        <v>8</v>
      </c>
      <c r="B106" s="27" t="s">
        <v>100</v>
      </c>
      <c r="C106" s="38"/>
      <c r="D106" s="38"/>
      <c r="E106" s="26">
        <v>20</v>
      </c>
      <c r="F106" s="38"/>
      <c r="G106" s="38"/>
      <c r="H106" s="38"/>
      <c r="I106" s="38"/>
      <c r="K106" s="33" t="s">
        <v>128</v>
      </c>
      <c r="L106" s="33"/>
      <c r="M106" s="33"/>
      <c r="N106" s="57">
        <v>500</v>
      </c>
    </row>
    <row r="107" spans="1:14">
      <c r="A107" s="26" t="s">
        <v>8</v>
      </c>
      <c r="B107" s="27" t="s">
        <v>100</v>
      </c>
      <c r="D107" s="27"/>
      <c r="E107" s="26">
        <v>18</v>
      </c>
      <c r="F107" s="38"/>
      <c r="G107" s="38"/>
      <c r="H107" s="38"/>
      <c r="I107" s="38"/>
      <c r="K107" s="33" t="s">
        <v>128</v>
      </c>
      <c r="L107" s="33"/>
      <c r="M107" s="33"/>
      <c r="N107" s="57">
        <v>500</v>
      </c>
    </row>
    <row r="108" spans="1:14">
      <c r="A108" s="26" t="s">
        <v>8</v>
      </c>
      <c r="B108" s="27" t="s">
        <v>100</v>
      </c>
      <c r="C108" s="38"/>
      <c r="D108" s="38"/>
      <c r="E108" s="26">
        <v>20</v>
      </c>
      <c r="F108" s="38"/>
      <c r="G108" s="38"/>
      <c r="H108" s="38"/>
      <c r="I108" s="38"/>
      <c r="K108" s="33" t="s">
        <v>129</v>
      </c>
      <c r="L108" s="33"/>
      <c r="M108" s="33"/>
      <c r="N108" s="57">
        <v>100000</v>
      </c>
    </row>
    <row r="109" spans="1:14">
      <c r="A109" s="26" t="s">
        <v>8</v>
      </c>
      <c r="B109" s="27" t="s">
        <v>100</v>
      </c>
      <c r="D109" s="27"/>
      <c r="E109" s="26">
        <v>18</v>
      </c>
      <c r="F109" s="38"/>
      <c r="G109" s="38"/>
      <c r="H109" s="38"/>
      <c r="I109" s="38"/>
      <c r="K109" s="33" t="s">
        <v>129</v>
      </c>
      <c r="L109" s="33"/>
      <c r="M109" s="33"/>
      <c r="N109" s="57">
        <v>600000</v>
      </c>
    </row>
    <row r="110" spans="1:14">
      <c r="A110" s="26" t="s">
        <v>8</v>
      </c>
      <c r="B110" s="27" t="s">
        <v>100</v>
      </c>
      <c r="C110" s="38"/>
      <c r="D110" s="38"/>
      <c r="E110" s="26">
        <v>20</v>
      </c>
      <c r="F110" s="38"/>
      <c r="G110" s="38"/>
      <c r="H110" s="38"/>
      <c r="I110" s="38"/>
      <c r="K110" s="33" t="s">
        <v>130</v>
      </c>
      <c r="L110" s="33"/>
      <c r="M110" s="33"/>
      <c r="N110" s="57">
        <v>42299000</v>
      </c>
    </row>
    <row r="111" spans="1:14">
      <c r="A111" s="26" t="s">
        <v>8</v>
      </c>
      <c r="B111" s="27" t="s">
        <v>100</v>
      </c>
      <c r="D111" s="27"/>
      <c r="E111" s="26">
        <v>18</v>
      </c>
      <c r="F111" s="38"/>
      <c r="G111" s="38"/>
      <c r="H111" s="38"/>
      <c r="I111" s="38"/>
      <c r="K111" s="33" t="s">
        <v>130</v>
      </c>
      <c r="L111" s="33"/>
      <c r="M111" s="33"/>
      <c r="N111" s="57">
        <v>1000</v>
      </c>
    </row>
    <row r="112" spans="1:14">
      <c r="A112" s="63" t="s">
        <v>8</v>
      </c>
      <c r="B112" s="64" t="s">
        <v>102</v>
      </c>
      <c r="C112" s="65"/>
      <c r="D112" s="64"/>
      <c r="E112" s="65"/>
      <c r="F112" s="66"/>
      <c r="G112" s="66"/>
      <c r="H112" s="66"/>
      <c r="I112" s="66"/>
      <c r="J112" s="65"/>
      <c r="K112" s="67" t="s">
        <v>103</v>
      </c>
      <c r="L112" s="67"/>
      <c r="M112" s="67"/>
      <c r="N112" s="68">
        <f>+N113+N114</f>
        <v>10001000</v>
      </c>
    </row>
    <row r="113" spans="1:14">
      <c r="A113" s="26" t="s">
        <v>8</v>
      </c>
      <c r="B113" s="27" t="s">
        <v>102</v>
      </c>
      <c r="C113" s="38"/>
      <c r="D113" s="38"/>
      <c r="E113" s="26">
        <v>20</v>
      </c>
      <c r="F113" s="38"/>
      <c r="G113" s="38"/>
      <c r="H113" s="38"/>
      <c r="I113" s="38"/>
      <c r="K113" s="33" t="s">
        <v>132</v>
      </c>
      <c r="L113" s="33"/>
      <c r="M113" s="33"/>
      <c r="N113" s="57">
        <v>1500</v>
      </c>
    </row>
    <row r="114" spans="1:14">
      <c r="A114" s="26" t="s">
        <v>8</v>
      </c>
      <c r="B114" s="27" t="s">
        <v>102</v>
      </c>
      <c r="C114" s="38"/>
      <c r="D114" s="38"/>
      <c r="E114" s="26">
        <v>18</v>
      </c>
      <c r="F114" s="38"/>
      <c r="G114" s="38"/>
      <c r="H114" s="38"/>
      <c r="I114" s="38"/>
      <c r="K114" s="33" t="s">
        <v>132</v>
      </c>
      <c r="L114" s="33"/>
      <c r="M114" s="33"/>
      <c r="N114" s="57">
        <v>9999500</v>
      </c>
    </row>
    <row r="115" spans="1:14">
      <c r="A115" s="63" t="s">
        <v>8</v>
      </c>
      <c r="B115" s="64" t="s">
        <v>104</v>
      </c>
      <c r="C115" s="65"/>
      <c r="D115" s="64"/>
      <c r="E115" s="65"/>
      <c r="F115" s="66"/>
      <c r="G115" s="66"/>
      <c r="H115" s="66"/>
      <c r="I115" s="66"/>
      <c r="J115" s="65"/>
      <c r="K115" s="67" t="s">
        <v>105</v>
      </c>
      <c r="L115" s="67"/>
      <c r="M115" s="67"/>
      <c r="N115" s="68">
        <f>+N116+N117</f>
        <v>200000000</v>
      </c>
    </row>
    <row r="116" spans="1:14">
      <c r="A116" s="69" t="s">
        <v>8</v>
      </c>
      <c r="B116" s="70" t="s">
        <v>104</v>
      </c>
      <c r="C116" s="71"/>
      <c r="D116" s="70"/>
      <c r="E116" s="72">
        <v>20</v>
      </c>
      <c r="F116" s="73"/>
      <c r="G116" s="73"/>
      <c r="H116" s="73"/>
      <c r="I116" s="73"/>
      <c r="J116" s="71"/>
      <c r="K116" s="74" t="s">
        <v>105</v>
      </c>
      <c r="L116" s="74"/>
      <c r="M116" s="74"/>
      <c r="N116" s="75">
        <f>+'[1]Estructura CUIPO GASTOS'!$T$517</f>
        <v>199999000</v>
      </c>
    </row>
    <row r="117" spans="1:14">
      <c r="A117" s="69" t="s">
        <v>8</v>
      </c>
      <c r="B117" s="70" t="s">
        <v>104</v>
      </c>
      <c r="C117" s="71"/>
      <c r="D117" s="70"/>
      <c r="E117" s="72">
        <v>18</v>
      </c>
      <c r="F117" s="73"/>
      <c r="G117" s="73"/>
      <c r="H117" s="73"/>
      <c r="I117" s="73"/>
      <c r="J117" s="71"/>
      <c r="K117" s="74" t="s">
        <v>105</v>
      </c>
      <c r="L117" s="74"/>
      <c r="M117" s="74"/>
      <c r="N117" s="75">
        <f>+'[1]Estructura CUIPO GASTOS'!$S$517</f>
        <v>1000</v>
      </c>
    </row>
    <row r="118" spans="1:14">
      <c r="A118" s="15" t="s">
        <v>8</v>
      </c>
      <c r="B118" s="16" t="s">
        <v>106</v>
      </c>
      <c r="C118" s="16"/>
      <c r="D118" s="16"/>
      <c r="E118" s="15"/>
      <c r="F118" s="16"/>
      <c r="G118" s="31" t="s">
        <v>107</v>
      </c>
      <c r="H118" s="18"/>
      <c r="I118" s="18"/>
      <c r="J118" s="18"/>
      <c r="K118" s="18"/>
      <c r="L118" s="18"/>
      <c r="M118" s="18"/>
      <c r="N118" s="52">
        <f>N119</f>
        <v>10000000</v>
      </c>
    </row>
    <row r="119" spans="1:14">
      <c r="A119" s="23" t="s">
        <v>8</v>
      </c>
      <c r="B119" s="24" t="s">
        <v>108</v>
      </c>
      <c r="C119" s="24"/>
      <c r="D119" s="24"/>
      <c r="E119" s="23"/>
      <c r="F119" s="25"/>
      <c r="G119" s="25"/>
      <c r="H119" s="25"/>
      <c r="I119" s="40" t="s">
        <v>109</v>
      </c>
      <c r="J119" s="40"/>
      <c r="K119" s="40"/>
      <c r="L119" s="40"/>
      <c r="M119" s="40"/>
      <c r="N119" s="60">
        <f>N120</f>
        <v>10000000</v>
      </c>
    </row>
    <row r="120" spans="1:14">
      <c r="A120" s="23" t="s">
        <v>8</v>
      </c>
      <c r="B120" s="24" t="s">
        <v>110</v>
      </c>
      <c r="C120" s="24"/>
      <c r="D120" s="24"/>
      <c r="E120" s="23"/>
      <c r="F120" s="25"/>
      <c r="G120" s="25"/>
      <c r="H120" s="25"/>
      <c r="I120" s="41" t="s">
        <v>111</v>
      </c>
      <c r="J120" s="41" t="s">
        <v>112</v>
      </c>
      <c r="K120" s="41"/>
      <c r="L120" s="41"/>
      <c r="M120" s="41"/>
      <c r="N120" s="60">
        <f>N121+N122</f>
        <v>10000000</v>
      </c>
    </row>
    <row r="121" spans="1:14">
      <c r="A121" s="26" t="s">
        <v>8</v>
      </c>
      <c r="B121" s="27" t="s">
        <v>113</v>
      </c>
      <c r="C121" s="27"/>
      <c r="D121" s="27"/>
      <c r="E121" s="26">
        <v>20</v>
      </c>
      <c r="F121" s="28"/>
      <c r="G121" s="28"/>
      <c r="H121" s="28"/>
      <c r="I121" s="33" t="s">
        <v>111</v>
      </c>
      <c r="J121" s="33"/>
      <c r="K121" s="33" t="s">
        <v>114</v>
      </c>
      <c r="L121" s="33"/>
      <c r="M121" s="33"/>
      <c r="N121" s="57">
        <f>+'[1]Estructura CUIPO GASTOS'!$T$1411</f>
        <v>9999000</v>
      </c>
    </row>
    <row r="122" spans="1:14">
      <c r="A122" s="26" t="s">
        <v>8</v>
      </c>
      <c r="B122" s="27" t="s">
        <v>113</v>
      </c>
      <c r="E122" s="26">
        <v>18</v>
      </c>
      <c r="K122" s="33" t="s">
        <v>114</v>
      </c>
      <c r="N122" s="57">
        <f>+'[1]Estructura CUIPO GASTOS'!$S$1411</f>
        <v>1000</v>
      </c>
    </row>
    <row r="123" spans="1:14">
      <c r="E123" s="3"/>
      <c r="N123" s="57"/>
    </row>
    <row r="124" spans="1:14" ht="15.75">
      <c r="A124" s="42" t="s">
        <v>115</v>
      </c>
      <c r="B124" s="43"/>
      <c r="C124" s="43"/>
      <c r="D124" s="43"/>
      <c r="E124" s="44"/>
      <c r="F124" s="43"/>
      <c r="G124" s="43"/>
      <c r="H124" s="43"/>
      <c r="I124" s="43"/>
      <c r="J124" s="43"/>
      <c r="K124" s="43"/>
      <c r="L124" s="43"/>
      <c r="M124" s="43"/>
      <c r="N124" s="61">
        <f>N6</f>
        <v>4728371571</v>
      </c>
    </row>
    <row r="125" spans="1:14" ht="15.75">
      <c r="A125" s="45"/>
      <c r="B125" s="46"/>
      <c r="C125" s="46"/>
      <c r="D125" s="46"/>
      <c r="E125" s="47"/>
      <c r="F125" s="46"/>
      <c r="G125" s="46"/>
      <c r="H125" s="46"/>
      <c r="I125" s="46"/>
      <c r="J125" s="46"/>
      <c r="K125" s="46"/>
      <c r="L125" s="46"/>
      <c r="M125" s="46"/>
      <c r="N125" s="62">
        <f>+'[1]Ppto GASTOS'!$C$7</f>
        <v>4734071571</v>
      </c>
    </row>
    <row r="126" spans="1:14">
      <c r="N126" s="77">
        <f>+N124-N125</f>
        <v>-5700000</v>
      </c>
    </row>
    <row r="127" spans="1:14">
      <c r="N127" s="76"/>
    </row>
    <row r="128" spans="1:14">
      <c r="N128" s="76"/>
    </row>
    <row r="129" spans="14:14">
      <c r="N129" s="76"/>
    </row>
  </sheetData>
  <printOptions horizontalCentered="1"/>
  <pageMargins left="0.35433070866141736" right="0.11811023622047245" top="0.31496062992125984" bottom="0.35433070866141736" header="0.31496062992125984" footer="0.31496062992125984"/>
  <pageSetup paperSize="1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92"/>
  <sheetViews>
    <sheetView workbookViewId="0">
      <selection activeCell="N13" sqref="N13"/>
    </sheetView>
  </sheetViews>
  <sheetFormatPr baseColWidth="10" defaultRowHeight="15"/>
  <cols>
    <col min="3" max="4" width="0" hidden="1" customWidth="1"/>
    <col min="6" max="6" width="0.140625" customWidth="1"/>
    <col min="7" max="7" width="4.140625" customWidth="1"/>
    <col min="8" max="8" width="0.28515625" customWidth="1"/>
    <col min="9" max="9" width="6.42578125" customWidth="1"/>
    <col min="10" max="10" width="1.42578125" customWidth="1"/>
    <col min="11" max="11" width="2.42578125" customWidth="1"/>
    <col min="12" max="12" width="6.42578125" customWidth="1"/>
    <col min="13" max="13" width="17.28515625" customWidth="1"/>
    <col min="14" max="14" width="19.7109375" style="48" customWidth="1"/>
  </cols>
  <sheetData>
    <row r="3" spans="1:14" ht="15.75">
      <c r="A3" s="1" t="s">
        <v>0</v>
      </c>
      <c r="B3" s="2"/>
      <c r="E3" s="3"/>
    </row>
    <row r="4" spans="1:14">
      <c r="E4" s="3"/>
    </row>
    <row r="5" spans="1:14">
      <c r="A5" s="4" t="s">
        <v>1</v>
      </c>
      <c r="B5" s="5" t="s">
        <v>2</v>
      </c>
      <c r="C5" s="4" t="s">
        <v>3</v>
      </c>
      <c r="D5" s="4" t="s">
        <v>4</v>
      </c>
      <c r="E5" s="4" t="s">
        <v>5</v>
      </c>
      <c r="F5" s="5"/>
      <c r="G5" s="6" t="s">
        <v>6</v>
      </c>
      <c r="H5" s="6"/>
      <c r="I5" s="6"/>
      <c r="J5" s="6"/>
      <c r="K5" s="6"/>
      <c r="L5" s="6"/>
      <c r="M5" s="6"/>
      <c r="N5" s="49" t="s">
        <v>7</v>
      </c>
    </row>
    <row r="6" spans="1:14">
      <c r="A6" s="7" t="s">
        <v>8</v>
      </c>
      <c r="B6" s="8" t="s">
        <v>9</v>
      </c>
      <c r="C6" s="8"/>
      <c r="D6" s="8"/>
      <c r="E6" s="7"/>
      <c r="F6" s="9" t="s">
        <v>10</v>
      </c>
      <c r="G6" s="10"/>
      <c r="H6" s="10"/>
      <c r="I6" s="10"/>
      <c r="J6" s="10"/>
      <c r="K6" s="10"/>
      <c r="L6" s="10"/>
      <c r="M6" s="10"/>
      <c r="N6" s="50">
        <f>N7</f>
        <v>4667671571</v>
      </c>
    </row>
    <row r="7" spans="1:14">
      <c r="A7" s="11" t="s">
        <v>8</v>
      </c>
      <c r="B7" s="12" t="s">
        <v>11</v>
      </c>
      <c r="C7" s="12"/>
      <c r="D7" s="12"/>
      <c r="E7" s="11"/>
      <c r="F7" s="12"/>
      <c r="G7" s="13" t="s">
        <v>12</v>
      </c>
      <c r="H7" s="14"/>
      <c r="I7" s="14"/>
      <c r="J7" s="14"/>
      <c r="K7" s="14"/>
      <c r="L7" s="14"/>
      <c r="M7" s="14"/>
      <c r="N7" s="51">
        <f>N58+N85+N8</f>
        <v>4667671571</v>
      </c>
    </row>
    <row r="8" spans="1:14">
      <c r="A8" s="15" t="s">
        <v>8</v>
      </c>
      <c r="B8" s="16" t="s">
        <v>13</v>
      </c>
      <c r="C8" s="16"/>
      <c r="D8" s="16"/>
      <c r="E8" s="15"/>
      <c r="F8" s="16"/>
      <c r="G8" s="17"/>
      <c r="H8" s="18" t="s">
        <v>14</v>
      </c>
      <c r="I8" s="18"/>
      <c r="J8" s="18"/>
      <c r="K8" s="18"/>
      <c r="L8" s="18"/>
      <c r="M8" s="18"/>
      <c r="N8" s="52">
        <f>N9</f>
        <v>3826995299</v>
      </c>
    </row>
    <row r="9" spans="1:14">
      <c r="A9" s="19" t="s">
        <v>8</v>
      </c>
      <c r="B9" s="20" t="s">
        <v>15</v>
      </c>
      <c r="C9" s="20"/>
      <c r="D9" s="20"/>
      <c r="E9" s="19"/>
      <c r="F9" s="20"/>
      <c r="G9" s="21"/>
      <c r="H9" s="22"/>
      <c r="I9" s="22" t="s">
        <v>16</v>
      </c>
      <c r="J9" s="22"/>
      <c r="K9" s="22"/>
      <c r="L9" s="22"/>
      <c r="M9" s="22"/>
      <c r="N9" s="53">
        <f>N10+N31+N50</f>
        <v>3826995299</v>
      </c>
    </row>
    <row r="10" spans="1:14">
      <c r="A10" s="23" t="s">
        <v>8</v>
      </c>
      <c r="B10" s="24" t="s">
        <v>17</v>
      </c>
      <c r="C10" s="24"/>
      <c r="D10" s="24"/>
      <c r="E10" s="23"/>
      <c r="F10" s="24"/>
      <c r="G10" s="25"/>
      <c r="H10" s="25"/>
      <c r="I10" s="25"/>
      <c r="J10" s="25" t="s">
        <v>18</v>
      </c>
      <c r="K10" s="25"/>
      <c r="L10" s="25"/>
      <c r="M10" s="25"/>
      <c r="N10" s="54">
        <f>N11+N26</f>
        <v>2766473006</v>
      </c>
    </row>
    <row r="11" spans="1:14">
      <c r="A11" s="23" t="s">
        <v>8</v>
      </c>
      <c r="B11" s="24" t="s">
        <v>19</v>
      </c>
      <c r="C11" s="24"/>
      <c r="D11" s="24"/>
      <c r="E11" s="23"/>
      <c r="F11" s="24"/>
      <c r="G11" s="25"/>
      <c r="H11" s="25"/>
      <c r="I11" s="25"/>
      <c r="J11" s="25"/>
      <c r="K11" s="25" t="s">
        <v>20</v>
      </c>
      <c r="L11" s="25"/>
      <c r="M11" s="25"/>
      <c r="N11" s="54">
        <f>SUM(N12:N25)</f>
        <v>2448583581</v>
      </c>
    </row>
    <row r="12" spans="1:14">
      <c r="A12" s="26" t="s">
        <v>8</v>
      </c>
      <c r="B12" s="27" t="s">
        <v>21</v>
      </c>
      <c r="C12" s="27"/>
      <c r="D12" s="27"/>
      <c r="E12" s="26">
        <v>20</v>
      </c>
      <c r="F12" s="27"/>
      <c r="G12" s="28"/>
      <c r="H12" s="28"/>
      <c r="I12" s="28"/>
      <c r="J12" s="28"/>
      <c r="K12" s="28"/>
      <c r="L12" s="28" t="s">
        <v>22</v>
      </c>
      <c r="M12" s="28"/>
      <c r="N12" s="55">
        <f>+'[1]Estructura CUIPO GASTOS'!$T$14</f>
        <v>2233798140</v>
      </c>
    </row>
    <row r="13" spans="1:14">
      <c r="A13" s="26" t="s">
        <v>8</v>
      </c>
      <c r="B13" s="27" t="s">
        <v>21</v>
      </c>
      <c r="C13" s="27"/>
      <c r="D13" s="27"/>
      <c r="E13" s="26">
        <v>18</v>
      </c>
      <c r="F13" s="27"/>
      <c r="G13" s="28"/>
      <c r="H13" s="28"/>
      <c r="I13" s="28"/>
      <c r="J13" s="28"/>
      <c r="K13" s="28"/>
      <c r="L13" s="28" t="s">
        <v>22</v>
      </c>
      <c r="M13" s="28"/>
      <c r="N13" s="55">
        <f>+'[1]Estructura CUIPO GASTOS'!$S$14</f>
        <v>9999000</v>
      </c>
    </row>
    <row r="14" spans="1:14">
      <c r="A14" s="26" t="s">
        <v>8</v>
      </c>
      <c r="B14" s="27" t="s">
        <v>23</v>
      </c>
      <c r="C14" s="27"/>
      <c r="D14" s="27"/>
      <c r="E14" s="26">
        <v>20</v>
      </c>
      <c r="F14" s="27"/>
      <c r="G14" s="28"/>
      <c r="H14" s="28"/>
      <c r="I14" s="28"/>
      <c r="J14" s="28"/>
      <c r="K14" s="28"/>
      <c r="L14" s="28" t="s">
        <v>24</v>
      </c>
      <c r="M14" s="28"/>
      <c r="N14" s="55">
        <f>+'[1]Estructura CUIPO GASTOS'!$T$15</f>
        <v>4199000</v>
      </c>
    </row>
    <row r="15" spans="1:14">
      <c r="A15" s="26" t="s">
        <v>8</v>
      </c>
      <c r="B15" s="27" t="s">
        <v>23</v>
      </c>
      <c r="C15" s="27"/>
      <c r="D15" s="27"/>
      <c r="E15" s="26">
        <v>18</v>
      </c>
      <c r="F15" s="27"/>
      <c r="G15" s="28"/>
      <c r="H15" s="28"/>
      <c r="I15" s="28"/>
      <c r="J15" s="28"/>
      <c r="K15" s="28"/>
      <c r="L15" s="28" t="s">
        <v>24</v>
      </c>
      <c r="M15" s="28"/>
      <c r="N15" s="55">
        <f>+'[1]Estructura CUIPO GASTOS'!$S$15</f>
        <v>1000</v>
      </c>
    </row>
    <row r="16" spans="1:14">
      <c r="A16" s="26" t="s">
        <v>8</v>
      </c>
      <c r="B16" s="27" t="s">
        <v>25</v>
      </c>
      <c r="C16" s="27"/>
      <c r="D16" s="27"/>
      <c r="E16" s="26">
        <v>20</v>
      </c>
      <c r="F16" s="27"/>
      <c r="G16" s="28"/>
      <c r="H16" s="28"/>
      <c r="I16" s="28"/>
      <c r="J16" s="28"/>
      <c r="K16" s="28"/>
      <c r="L16" s="28" t="s">
        <v>26</v>
      </c>
      <c r="M16" s="28"/>
      <c r="N16" s="55">
        <f>+'[1]Estructura CUIPO GASTOS'!$T$16</f>
        <v>500</v>
      </c>
    </row>
    <row r="17" spans="1:14">
      <c r="A17" s="26" t="s">
        <v>8</v>
      </c>
      <c r="B17" s="27" t="s">
        <v>25</v>
      </c>
      <c r="C17" s="27"/>
      <c r="D17" s="27"/>
      <c r="E17" s="26">
        <v>18</v>
      </c>
      <c r="F17" s="27"/>
      <c r="G17" s="28"/>
      <c r="H17" s="28"/>
      <c r="I17" s="28"/>
      <c r="J17" s="28"/>
      <c r="K17" s="28"/>
      <c r="L17" s="28" t="s">
        <v>26</v>
      </c>
      <c r="M17" s="28"/>
      <c r="N17" s="55">
        <f>+'[1]Estructura CUIPO GASTOS'!$S$16</f>
        <v>500</v>
      </c>
    </row>
    <row r="18" spans="1:14">
      <c r="A18" s="26" t="s">
        <v>8</v>
      </c>
      <c r="B18" s="27" t="s">
        <v>27</v>
      </c>
      <c r="C18" s="27"/>
      <c r="D18" s="27"/>
      <c r="E18" s="26">
        <v>20</v>
      </c>
      <c r="F18" s="27"/>
      <c r="G18" s="28"/>
      <c r="H18" s="28"/>
      <c r="I18" s="28"/>
      <c r="J18" s="28"/>
      <c r="K18" s="28"/>
      <c r="L18" s="28" t="s">
        <v>28</v>
      </c>
      <c r="M18" s="28"/>
      <c r="N18" s="55">
        <f>+'[1]Estructura CUIPO GASTOS'!$T$17</f>
        <v>12213944</v>
      </c>
    </row>
    <row r="19" spans="1:14">
      <c r="A19" s="26" t="s">
        <v>8</v>
      </c>
      <c r="B19" s="27" t="s">
        <v>27</v>
      </c>
      <c r="C19" s="27"/>
      <c r="D19" s="27"/>
      <c r="E19" s="26">
        <v>18</v>
      </c>
      <c r="F19" s="27"/>
      <c r="G19" s="28"/>
      <c r="H19" s="28"/>
      <c r="I19" s="28"/>
      <c r="J19" s="28"/>
      <c r="K19" s="28"/>
      <c r="L19" s="28" t="s">
        <v>28</v>
      </c>
      <c r="M19" s="28"/>
      <c r="N19" s="55">
        <f>+'[1]Estructura CUIPO GASTOS'!$S$17</f>
        <v>1000</v>
      </c>
    </row>
    <row r="20" spans="1:14">
      <c r="A20" s="26" t="s">
        <v>8</v>
      </c>
      <c r="B20" s="27" t="s">
        <v>29</v>
      </c>
      <c r="C20" s="27"/>
      <c r="D20" s="27"/>
      <c r="E20" s="26">
        <v>20</v>
      </c>
      <c r="F20" s="27"/>
      <c r="G20" s="28"/>
      <c r="H20" s="28"/>
      <c r="I20" s="28"/>
      <c r="J20" s="28"/>
      <c r="K20" s="28"/>
      <c r="L20" s="28" t="s">
        <v>30</v>
      </c>
      <c r="M20" s="28"/>
      <c r="N20" s="55">
        <f>+'[1]Estructura CUIPO GASTOS'!$T$18</f>
        <v>19683896</v>
      </c>
    </row>
    <row r="21" spans="1:14">
      <c r="A21" s="26" t="s">
        <v>8</v>
      </c>
      <c r="B21" s="27" t="s">
        <v>29</v>
      </c>
      <c r="C21" s="27"/>
      <c r="D21" s="27"/>
      <c r="E21" s="26">
        <v>18</v>
      </c>
      <c r="F21" s="27"/>
      <c r="G21" s="28"/>
      <c r="H21" s="28"/>
      <c r="I21" s="28"/>
      <c r="J21" s="28"/>
      <c r="K21" s="28"/>
      <c r="L21" s="28" t="s">
        <v>30</v>
      </c>
      <c r="M21" s="28"/>
      <c r="N21" s="55">
        <f>+'[1]Estructura CUIPO GASTOS'!$S$18</f>
        <v>1000</v>
      </c>
    </row>
    <row r="22" spans="1:14">
      <c r="A22" s="26" t="s">
        <v>8</v>
      </c>
      <c r="B22" s="27" t="s">
        <v>31</v>
      </c>
      <c r="C22" s="27"/>
      <c r="D22" s="27"/>
      <c r="E22" s="26">
        <v>20</v>
      </c>
      <c r="F22" s="27"/>
      <c r="G22" s="28"/>
      <c r="H22" s="28"/>
      <c r="I22" s="28"/>
      <c r="J22" s="28"/>
      <c r="K22" s="28"/>
      <c r="L22" s="28" t="s">
        <v>32</v>
      </c>
      <c r="M22" s="28"/>
      <c r="N22" s="55">
        <f>+'[1]Estructura CUIPO GASTOS'!$T$19</f>
        <v>19175023</v>
      </c>
    </row>
    <row r="23" spans="1:14">
      <c r="A23" s="26" t="s">
        <v>8</v>
      </c>
      <c r="B23" s="27" t="s">
        <v>31</v>
      </c>
      <c r="C23" s="27"/>
      <c r="D23" s="27"/>
      <c r="E23" s="26">
        <v>18</v>
      </c>
      <c r="F23" s="27"/>
      <c r="G23" s="28"/>
      <c r="H23" s="28"/>
      <c r="I23" s="28"/>
      <c r="J23" s="28"/>
      <c r="K23" s="28"/>
      <c r="L23" s="28" t="s">
        <v>32</v>
      </c>
      <c r="M23" s="28"/>
      <c r="N23" s="55">
        <f>+'[1]Estructura CUIPO GASTOS'!$S$19</f>
        <v>79800268</v>
      </c>
    </row>
    <row r="24" spans="1:14">
      <c r="A24" s="26" t="s">
        <v>8</v>
      </c>
      <c r="B24" s="27" t="s">
        <v>33</v>
      </c>
      <c r="C24" s="27"/>
      <c r="D24" s="27"/>
      <c r="E24" s="26">
        <v>20</v>
      </c>
      <c r="F24" s="27"/>
      <c r="G24" s="28"/>
      <c r="H24" s="28"/>
      <c r="I24" s="28"/>
      <c r="J24" s="28"/>
      <c r="K24" s="28"/>
      <c r="L24" s="28" t="s">
        <v>34</v>
      </c>
      <c r="M24" s="28"/>
      <c r="N24" s="55">
        <f>+'[1]Estructura CUIPO GASTOS'!$T$20</f>
        <v>69709310</v>
      </c>
    </row>
    <row r="25" spans="1:14">
      <c r="A25" s="26" t="s">
        <v>8</v>
      </c>
      <c r="B25" s="27" t="s">
        <v>33</v>
      </c>
      <c r="C25" s="27"/>
      <c r="D25" s="27"/>
      <c r="E25" s="26">
        <v>18</v>
      </c>
      <c r="F25" s="27"/>
      <c r="G25" s="28"/>
      <c r="H25" s="28"/>
      <c r="I25" s="28"/>
      <c r="J25" s="28"/>
      <c r="K25" s="28"/>
      <c r="L25" s="28" t="s">
        <v>34</v>
      </c>
      <c r="M25" s="28"/>
      <c r="N25" s="55">
        <f>+'[1]Estructura CUIPO GASTOS'!$S$20</f>
        <v>1000</v>
      </c>
    </row>
    <row r="26" spans="1:14">
      <c r="A26" s="23" t="s">
        <v>8</v>
      </c>
      <c r="B26" s="24" t="s">
        <v>35</v>
      </c>
      <c r="C26" s="24"/>
      <c r="D26" s="24"/>
      <c r="E26" s="23"/>
      <c r="F26" s="24"/>
      <c r="G26" s="25"/>
      <c r="H26" s="25"/>
      <c r="I26" s="25"/>
      <c r="J26" s="25"/>
      <c r="K26" s="25"/>
      <c r="L26" s="25" t="s">
        <v>36</v>
      </c>
      <c r="M26" s="25"/>
      <c r="N26" s="54">
        <f>SUM(N27:N30)</f>
        <v>317889425</v>
      </c>
    </row>
    <row r="27" spans="1:14">
      <c r="A27" s="26" t="s">
        <v>8</v>
      </c>
      <c r="B27" s="27" t="s">
        <v>37</v>
      </c>
      <c r="C27" s="27"/>
      <c r="D27" s="27"/>
      <c r="E27" s="26">
        <v>20</v>
      </c>
      <c r="F27" s="27"/>
      <c r="G27" s="28"/>
      <c r="H27" s="28"/>
      <c r="I27" s="28"/>
      <c r="J27" s="28"/>
      <c r="K27" s="28"/>
      <c r="L27" s="28"/>
      <c r="M27" s="28" t="s">
        <v>38</v>
      </c>
      <c r="N27" s="56">
        <f>+'[1]Estructura CUIPO GASTOS'!$T$22</f>
        <v>3000000</v>
      </c>
    </row>
    <row r="28" spans="1:14">
      <c r="A28" s="26" t="s">
        <v>8</v>
      </c>
      <c r="B28" s="27" t="s">
        <v>37</v>
      </c>
      <c r="C28" s="27"/>
      <c r="D28" s="27"/>
      <c r="E28" s="26">
        <v>18</v>
      </c>
      <c r="F28" s="27"/>
      <c r="G28" s="28"/>
      <c r="H28" s="28"/>
      <c r="I28" s="28"/>
      <c r="J28" s="28"/>
      <c r="K28" s="28"/>
      <c r="L28" s="28"/>
      <c r="M28" s="28" t="s">
        <v>38</v>
      </c>
      <c r="N28" s="56">
        <f>+'[1]Estructura CUIPO GASTOS'!$S$22</f>
        <v>211790157</v>
      </c>
    </row>
    <row r="29" spans="1:14">
      <c r="A29" s="26" t="s">
        <v>8</v>
      </c>
      <c r="B29" s="27" t="s">
        <v>39</v>
      </c>
      <c r="C29" s="27"/>
      <c r="D29" s="27"/>
      <c r="E29" s="26">
        <v>20</v>
      </c>
      <c r="F29" s="27"/>
      <c r="G29" s="28"/>
      <c r="H29" s="28"/>
      <c r="I29" s="28"/>
      <c r="J29" s="28"/>
      <c r="K29" s="28"/>
      <c r="L29" s="28"/>
      <c r="M29" s="28" t="s">
        <v>40</v>
      </c>
      <c r="N29" s="56">
        <f>+'[1]Estructura CUIPO GASTOS'!$T$23</f>
        <v>90000000</v>
      </c>
    </row>
    <row r="30" spans="1:14">
      <c r="A30" s="26" t="s">
        <v>8</v>
      </c>
      <c r="B30" s="27" t="s">
        <v>39</v>
      </c>
      <c r="C30" s="27"/>
      <c r="D30" s="27"/>
      <c r="E30" s="26">
        <v>18</v>
      </c>
      <c r="F30" s="27"/>
      <c r="G30" s="28"/>
      <c r="H30" s="28"/>
      <c r="I30" s="28"/>
      <c r="J30" s="28"/>
      <c r="K30" s="28"/>
      <c r="L30" s="28"/>
      <c r="M30" s="28" t="s">
        <v>40</v>
      </c>
      <c r="N30" s="56">
        <f>+'[1]Estructura CUIPO GASTOS'!$S$23</f>
        <v>13099268</v>
      </c>
    </row>
    <row r="31" spans="1:14">
      <c r="A31" s="23" t="s">
        <v>8</v>
      </c>
      <c r="B31" s="24" t="s">
        <v>41</v>
      </c>
      <c r="C31" s="24"/>
      <c r="D31" s="24"/>
      <c r="E31" s="23"/>
      <c r="F31" s="24"/>
      <c r="G31" s="25"/>
      <c r="H31" s="25"/>
      <c r="I31" s="25"/>
      <c r="J31" s="25" t="s">
        <v>42</v>
      </c>
      <c r="K31" s="25"/>
      <c r="L31" s="25"/>
      <c r="M31" s="25"/>
      <c r="N31" s="54">
        <f>SUM(N32:N49)</f>
        <v>970131088</v>
      </c>
    </row>
    <row r="32" spans="1:14">
      <c r="A32" s="26" t="s">
        <v>8</v>
      </c>
      <c r="B32" s="27" t="s">
        <v>43</v>
      </c>
      <c r="C32" s="27"/>
      <c r="D32" s="27"/>
      <c r="E32" s="26">
        <v>20</v>
      </c>
      <c r="F32" s="27"/>
      <c r="G32" s="29"/>
      <c r="H32" s="29"/>
      <c r="I32" s="29"/>
      <c r="J32" s="29"/>
      <c r="K32" s="29" t="s">
        <v>44</v>
      </c>
      <c r="L32" s="29"/>
      <c r="M32" s="29"/>
      <c r="N32" s="56">
        <f>+'[1]Estructura CUIPO GASTOS'!$T$64</f>
        <v>276724897</v>
      </c>
    </row>
    <row r="33" spans="1:14">
      <c r="A33" s="26" t="s">
        <v>8</v>
      </c>
      <c r="B33" s="27" t="s">
        <v>43</v>
      </c>
      <c r="C33" s="27"/>
      <c r="D33" s="27"/>
      <c r="E33" s="26">
        <v>18</v>
      </c>
      <c r="F33" s="27"/>
      <c r="G33" s="29"/>
      <c r="H33" s="29"/>
      <c r="I33" s="29"/>
      <c r="J33" s="29"/>
      <c r="K33" s="29" t="s">
        <v>44</v>
      </c>
      <c r="L33" s="29"/>
      <c r="M33" s="29"/>
      <c r="N33" s="56">
        <f>+'[1]Estructura CUIPO GASTOS'!$S$64</f>
        <v>5000000</v>
      </c>
    </row>
    <row r="34" spans="1:14">
      <c r="A34" s="26" t="s">
        <v>8</v>
      </c>
      <c r="B34" s="27" t="s">
        <v>45</v>
      </c>
      <c r="C34" s="27"/>
      <c r="D34" s="27"/>
      <c r="E34" s="26">
        <v>20</v>
      </c>
      <c r="F34" s="27"/>
      <c r="G34" s="29"/>
      <c r="H34" s="29"/>
      <c r="I34" s="29"/>
      <c r="J34" s="29"/>
      <c r="K34" s="29" t="s">
        <v>46</v>
      </c>
      <c r="L34" s="29"/>
      <c r="M34" s="29"/>
      <c r="N34" s="56">
        <f>+'[1]Estructura CUIPO GASTOS'!$T$65</f>
        <v>194555142</v>
      </c>
    </row>
    <row r="35" spans="1:14">
      <c r="A35" s="26" t="s">
        <v>8</v>
      </c>
      <c r="B35" s="27" t="s">
        <v>45</v>
      </c>
      <c r="C35" s="27"/>
      <c r="D35" s="27"/>
      <c r="E35" s="26">
        <v>18</v>
      </c>
      <c r="F35" s="27"/>
      <c r="G35" s="29"/>
      <c r="H35" s="29"/>
      <c r="I35" s="29"/>
      <c r="J35" s="29"/>
      <c r="K35" s="29" t="s">
        <v>46</v>
      </c>
      <c r="L35" s="29"/>
      <c r="M35" s="29"/>
      <c r="N35" s="56">
        <f>+'[1]Estructura CUIPO GASTOS'!$S$65</f>
        <v>5000000</v>
      </c>
    </row>
    <row r="36" spans="1:14">
      <c r="A36" s="26" t="s">
        <v>8</v>
      </c>
      <c r="B36" s="27" t="s">
        <v>47</v>
      </c>
      <c r="C36" s="27"/>
      <c r="D36" s="27"/>
      <c r="E36" s="26">
        <v>20</v>
      </c>
      <c r="F36" s="27"/>
      <c r="G36" s="29"/>
      <c r="H36" s="29"/>
      <c r="I36" s="29"/>
      <c r="J36" s="29"/>
      <c r="K36" s="29" t="s">
        <v>48</v>
      </c>
      <c r="L36" s="29"/>
      <c r="M36" s="29"/>
      <c r="N36" s="56">
        <f>+'[1]Estructura CUIPO GASTOS'!$T$66</f>
        <v>34531019</v>
      </c>
    </row>
    <row r="37" spans="1:14">
      <c r="A37" s="26" t="s">
        <v>8</v>
      </c>
      <c r="B37" s="27" t="s">
        <v>47</v>
      </c>
      <c r="C37" s="27"/>
      <c r="D37" s="27"/>
      <c r="E37" s="26">
        <v>18</v>
      </c>
      <c r="F37" s="27"/>
      <c r="G37" s="29"/>
      <c r="H37" s="29"/>
      <c r="I37" s="29"/>
      <c r="J37" s="29"/>
      <c r="K37" s="29" t="s">
        <v>48</v>
      </c>
      <c r="L37" s="29"/>
      <c r="M37" s="29"/>
      <c r="N37" s="56">
        <f>+'[1]Estructura CUIPO GASTOS'!$S$66</f>
        <v>226473035</v>
      </c>
    </row>
    <row r="38" spans="1:14">
      <c r="A38" s="26" t="s">
        <v>8</v>
      </c>
      <c r="B38" s="27" t="s">
        <v>49</v>
      </c>
      <c r="C38" s="27"/>
      <c r="D38" s="27"/>
      <c r="E38" s="26">
        <v>20</v>
      </c>
      <c r="F38" s="27"/>
      <c r="G38" s="29"/>
      <c r="H38" s="29"/>
      <c r="I38" s="29"/>
      <c r="J38" s="29"/>
      <c r="K38" s="29" t="s">
        <v>50</v>
      </c>
      <c r="L38" s="29"/>
      <c r="M38" s="29"/>
      <c r="N38" s="56">
        <f>+'[1]Estructura CUIPO GASTOS'!$T$67</f>
        <v>95817671</v>
      </c>
    </row>
    <row r="39" spans="1:14">
      <c r="A39" s="26" t="s">
        <v>8</v>
      </c>
      <c r="B39" s="27" t="s">
        <v>49</v>
      </c>
      <c r="C39" s="27"/>
      <c r="D39" s="27"/>
      <c r="E39" s="26">
        <v>18</v>
      </c>
      <c r="F39" s="27"/>
      <c r="G39" s="29"/>
      <c r="H39" s="29"/>
      <c r="I39" s="29"/>
      <c r="J39" s="29"/>
      <c r="K39" s="29" t="s">
        <v>50</v>
      </c>
      <c r="L39" s="29"/>
      <c r="M39" s="29"/>
      <c r="N39" s="56">
        <f>+'[1]Estructura CUIPO GASTOS'!$S$67</f>
        <v>1000</v>
      </c>
    </row>
    <row r="40" spans="1:14">
      <c r="A40" s="26" t="s">
        <v>8</v>
      </c>
      <c r="B40" s="27" t="s">
        <v>51</v>
      </c>
      <c r="C40" s="27"/>
      <c r="D40" s="27"/>
      <c r="E40" s="26">
        <v>20</v>
      </c>
      <c r="F40" s="27"/>
      <c r="G40" s="29"/>
      <c r="H40" s="29"/>
      <c r="I40" s="29"/>
      <c r="J40" s="29"/>
      <c r="K40" s="29" t="s">
        <v>52</v>
      </c>
      <c r="L40" s="29"/>
      <c r="M40" s="29"/>
      <c r="N40" s="56">
        <f>+'[1]Estructura CUIPO GASTOS'!$T$68</f>
        <v>12254026</v>
      </c>
    </row>
    <row r="41" spans="1:14">
      <c r="A41" s="26" t="s">
        <v>8</v>
      </c>
      <c r="B41" s="27" t="s">
        <v>51</v>
      </c>
      <c r="C41" s="27"/>
      <c r="D41" s="27"/>
      <c r="E41" s="26">
        <v>18</v>
      </c>
      <c r="F41" s="27"/>
      <c r="G41" s="29"/>
      <c r="H41" s="29"/>
      <c r="I41" s="29"/>
      <c r="J41" s="29"/>
      <c r="K41" s="29" t="s">
        <v>52</v>
      </c>
      <c r="L41" s="29"/>
      <c r="M41" s="29"/>
      <c r="N41" s="56">
        <f>+'[1]Estructura CUIPO GASTOS'!$S$68</f>
        <v>1000</v>
      </c>
    </row>
    <row r="42" spans="1:14">
      <c r="A42" s="26" t="s">
        <v>8</v>
      </c>
      <c r="B42" s="27" t="s">
        <v>53</v>
      </c>
      <c r="C42" s="27"/>
      <c r="D42" s="27"/>
      <c r="E42" s="26">
        <v>20</v>
      </c>
      <c r="F42" s="27"/>
      <c r="G42" s="29"/>
      <c r="H42" s="29"/>
      <c r="I42" s="29"/>
      <c r="J42" s="29"/>
      <c r="K42" s="29" t="s">
        <v>54</v>
      </c>
      <c r="L42" s="29"/>
      <c r="M42" s="29"/>
      <c r="N42" s="56">
        <f>+'[1]Estructura CUIPO GASTOS'!$T$69</f>
        <v>71862998</v>
      </c>
    </row>
    <row r="43" spans="1:14">
      <c r="A43" s="26" t="s">
        <v>8</v>
      </c>
      <c r="B43" s="27" t="s">
        <v>53</v>
      </c>
      <c r="C43" s="27"/>
      <c r="D43" s="27"/>
      <c r="E43" s="26">
        <v>18</v>
      </c>
      <c r="F43" s="27"/>
      <c r="G43" s="29"/>
      <c r="H43" s="29"/>
      <c r="I43" s="29"/>
      <c r="J43" s="29"/>
      <c r="K43" s="29" t="s">
        <v>54</v>
      </c>
      <c r="L43" s="29"/>
      <c r="M43" s="29"/>
      <c r="N43" s="56">
        <f>+'[1]Estructura CUIPO GASTOS'!$S$69</f>
        <v>1000</v>
      </c>
    </row>
    <row r="44" spans="1:14">
      <c r="A44" s="26" t="s">
        <v>8</v>
      </c>
      <c r="B44" s="27" t="s">
        <v>55</v>
      </c>
      <c r="C44" s="27"/>
      <c r="D44" s="27"/>
      <c r="E44" s="26">
        <v>20</v>
      </c>
      <c r="F44" s="27"/>
      <c r="G44" s="29"/>
      <c r="H44" s="29"/>
      <c r="I44" s="29"/>
      <c r="J44" s="29"/>
      <c r="K44" s="29" t="s">
        <v>56</v>
      </c>
      <c r="L44" s="29"/>
      <c r="M44" s="29"/>
      <c r="N44" s="56">
        <f>+'[1]Estructura CUIPO GASTOS'!$T$70</f>
        <v>11976318</v>
      </c>
    </row>
    <row r="45" spans="1:14">
      <c r="A45" s="26" t="s">
        <v>8</v>
      </c>
      <c r="B45" s="27" t="s">
        <v>55</v>
      </c>
      <c r="C45" s="27"/>
      <c r="D45" s="27"/>
      <c r="E45" s="26">
        <v>18</v>
      </c>
      <c r="F45" s="27"/>
      <c r="G45" s="29"/>
      <c r="H45" s="29"/>
      <c r="I45" s="29"/>
      <c r="J45" s="29"/>
      <c r="K45" s="29" t="s">
        <v>56</v>
      </c>
      <c r="L45" s="29"/>
      <c r="M45" s="29"/>
      <c r="N45" s="56">
        <f>+'[1]Estructura CUIPO GASTOS'!$S$70</f>
        <v>1000</v>
      </c>
    </row>
    <row r="46" spans="1:14">
      <c r="A46" s="26" t="s">
        <v>8</v>
      </c>
      <c r="B46" s="27" t="s">
        <v>57</v>
      </c>
      <c r="C46" s="27"/>
      <c r="D46" s="27"/>
      <c r="E46" s="26">
        <v>20</v>
      </c>
      <c r="F46" s="27"/>
      <c r="G46" s="28"/>
      <c r="H46" s="28"/>
      <c r="I46" s="28"/>
      <c r="J46" s="28"/>
      <c r="K46" s="28" t="s">
        <v>58</v>
      </c>
      <c r="L46" s="28"/>
      <c r="M46" s="28"/>
      <c r="N46" s="56">
        <f>+'[1]Estructura CUIPO GASTOS'!$T$71</f>
        <v>11976318</v>
      </c>
    </row>
    <row r="47" spans="1:14">
      <c r="A47" s="26" t="s">
        <v>8</v>
      </c>
      <c r="B47" s="27" t="s">
        <v>57</v>
      </c>
      <c r="C47" s="27"/>
      <c r="D47" s="27"/>
      <c r="E47" s="26">
        <v>18</v>
      </c>
      <c r="F47" s="27"/>
      <c r="G47" s="28"/>
      <c r="H47" s="28"/>
      <c r="I47" s="28"/>
      <c r="J47" s="28"/>
      <c r="K47" s="28" t="s">
        <v>58</v>
      </c>
      <c r="L47" s="28"/>
      <c r="M47" s="28"/>
      <c r="N47" s="56">
        <f>+'[1]Estructura CUIPO GASTOS'!$S$71</f>
        <v>1000</v>
      </c>
    </row>
    <row r="48" spans="1:14">
      <c r="A48" s="26" t="s">
        <v>8</v>
      </c>
      <c r="B48" s="27" t="s">
        <v>59</v>
      </c>
      <c r="C48" s="27"/>
      <c r="D48" s="27"/>
      <c r="E48" s="26">
        <v>20</v>
      </c>
      <c r="F48" s="27"/>
      <c r="G48" s="28"/>
      <c r="H48" s="28"/>
      <c r="I48" s="28"/>
      <c r="J48" s="28"/>
      <c r="K48" s="28" t="s">
        <v>60</v>
      </c>
      <c r="L48" s="28"/>
      <c r="M48" s="28"/>
      <c r="N48" s="56">
        <f>+'[1]Estructura CUIPO GASTOS'!$T$72</f>
        <v>23953664</v>
      </c>
    </row>
    <row r="49" spans="1:14">
      <c r="A49" s="26" t="s">
        <v>8</v>
      </c>
      <c r="B49" s="27" t="s">
        <v>59</v>
      </c>
      <c r="C49" s="27"/>
      <c r="D49" s="27"/>
      <c r="E49" s="26">
        <v>18</v>
      </c>
      <c r="F49" s="27"/>
      <c r="G49" s="28"/>
      <c r="H49" s="28"/>
      <c r="I49" s="28"/>
      <c r="J49" s="28"/>
      <c r="K49" s="28" t="s">
        <v>60</v>
      </c>
      <c r="L49" s="28"/>
      <c r="M49" s="28"/>
      <c r="N49" s="56">
        <f>+'[1]Estructura CUIPO GASTOS'!$S$72</f>
        <v>1000</v>
      </c>
    </row>
    <row r="50" spans="1:14">
      <c r="A50" s="23" t="s">
        <v>8</v>
      </c>
      <c r="B50" s="24" t="s">
        <v>61</v>
      </c>
      <c r="C50" s="24"/>
      <c r="D50" s="24"/>
      <c r="E50" s="23"/>
      <c r="F50" s="24"/>
      <c r="G50" s="25"/>
      <c r="H50" s="25"/>
      <c r="I50" s="25"/>
      <c r="J50" s="25" t="s">
        <v>62</v>
      </c>
      <c r="K50" s="25"/>
      <c r="L50" s="25"/>
      <c r="M50" s="25"/>
      <c r="N50" s="54">
        <f>N51</f>
        <v>90391205</v>
      </c>
    </row>
    <row r="51" spans="1:14">
      <c r="A51" s="23" t="s">
        <v>8</v>
      </c>
      <c r="B51" s="24" t="s">
        <v>63</v>
      </c>
      <c r="C51" s="24"/>
      <c r="D51" s="24"/>
      <c r="E51" s="23"/>
      <c r="F51" s="24"/>
      <c r="G51" s="25"/>
      <c r="H51" s="25"/>
      <c r="I51" s="25"/>
      <c r="J51" s="25"/>
      <c r="K51" s="25" t="s">
        <v>36</v>
      </c>
      <c r="L51" s="25"/>
      <c r="M51" s="25"/>
      <c r="N51" s="54">
        <f>SUM(N52:N57)</f>
        <v>90391205</v>
      </c>
    </row>
    <row r="52" spans="1:14">
      <c r="A52" s="26" t="s">
        <v>8</v>
      </c>
      <c r="B52" s="27" t="s">
        <v>64</v>
      </c>
      <c r="C52" s="27"/>
      <c r="D52" s="27"/>
      <c r="E52" s="26">
        <v>20</v>
      </c>
      <c r="F52" s="27"/>
      <c r="G52" s="29"/>
      <c r="H52" s="29"/>
      <c r="I52" s="29"/>
      <c r="J52" s="29"/>
      <c r="K52" s="29"/>
      <c r="L52" s="29" t="s">
        <v>65</v>
      </c>
      <c r="M52" s="29"/>
      <c r="N52" s="57">
        <f>+'[1]Estructura CUIPO GASTOS'!$T$76</f>
        <v>29999000</v>
      </c>
    </row>
    <row r="53" spans="1:14">
      <c r="A53" s="26" t="s">
        <v>8</v>
      </c>
      <c r="B53" s="27" t="s">
        <v>64</v>
      </c>
      <c r="C53" s="27"/>
      <c r="D53" s="27"/>
      <c r="E53" s="26">
        <v>18</v>
      </c>
      <c r="F53" s="27"/>
      <c r="G53" s="29"/>
      <c r="H53" s="29"/>
      <c r="I53" s="29"/>
      <c r="J53" s="29"/>
      <c r="K53" s="29"/>
      <c r="L53" s="29" t="s">
        <v>65</v>
      </c>
      <c r="M53" s="29"/>
      <c r="N53" s="57">
        <f>+'[1]Estructura CUIPO GASTOS'!$S$76</f>
        <v>1000</v>
      </c>
    </row>
    <row r="54" spans="1:14">
      <c r="A54" s="26" t="s">
        <v>8</v>
      </c>
      <c r="B54" s="27" t="s">
        <v>66</v>
      </c>
      <c r="C54" s="27"/>
      <c r="D54" s="27"/>
      <c r="E54" s="26">
        <v>20</v>
      </c>
      <c r="F54" s="27"/>
      <c r="G54" s="28"/>
      <c r="H54" s="28"/>
      <c r="I54" s="28"/>
      <c r="J54" s="28"/>
      <c r="K54" s="28"/>
      <c r="L54" s="28" t="s">
        <v>67</v>
      </c>
      <c r="M54" s="28"/>
      <c r="N54" s="57">
        <f>+'[1]Estructura CUIPO GASTOS'!$T$77</f>
        <v>47758508</v>
      </c>
    </row>
    <row r="55" spans="1:14">
      <c r="A55" s="26" t="s">
        <v>8</v>
      </c>
      <c r="B55" s="27" t="s">
        <v>66</v>
      </c>
      <c r="C55" s="27"/>
      <c r="D55" s="27"/>
      <c r="E55" s="26">
        <v>18</v>
      </c>
      <c r="F55" s="27"/>
      <c r="G55" s="28"/>
      <c r="H55" s="28"/>
      <c r="I55" s="28"/>
      <c r="J55" s="28"/>
      <c r="K55" s="28"/>
      <c r="L55" s="28" t="s">
        <v>67</v>
      </c>
      <c r="M55" s="28"/>
      <c r="N55" s="57">
        <f>+'[1]Estructura CUIPO GASTOS'!$S$77</f>
        <v>500</v>
      </c>
    </row>
    <row r="56" spans="1:14">
      <c r="A56" s="26" t="s">
        <v>8</v>
      </c>
      <c r="B56" s="27" t="s">
        <v>68</v>
      </c>
      <c r="C56" s="27"/>
      <c r="D56" s="27"/>
      <c r="E56" s="26">
        <v>20</v>
      </c>
      <c r="F56" s="27"/>
      <c r="G56" s="28"/>
      <c r="H56" s="28"/>
      <c r="I56" s="28"/>
      <c r="J56" s="28"/>
      <c r="K56" s="28"/>
      <c r="L56" s="28" t="s">
        <v>69</v>
      </c>
      <c r="M56" s="28"/>
      <c r="N56" s="57">
        <f>+'[1]Estructura CUIPO GASTOS'!$T$78</f>
        <v>12631197</v>
      </c>
    </row>
    <row r="57" spans="1:14">
      <c r="A57" s="26" t="s">
        <v>8</v>
      </c>
      <c r="B57" s="27" t="s">
        <v>68</v>
      </c>
      <c r="C57" s="27"/>
      <c r="D57" s="27"/>
      <c r="E57" s="26">
        <v>18</v>
      </c>
      <c r="F57" s="27"/>
      <c r="G57" s="28"/>
      <c r="H57" s="28"/>
      <c r="I57" s="28"/>
      <c r="J57" s="28"/>
      <c r="K57" s="28"/>
      <c r="L57" s="28" t="s">
        <v>69</v>
      </c>
      <c r="M57" s="28"/>
      <c r="N57" s="57">
        <f>+'[1]Estructura CUIPO GASTOS'!$S$78</f>
        <v>1000</v>
      </c>
    </row>
    <row r="58" spans="1:14">
      <c r="A58" s="15" t="s">
        <v>8</v>
      </c>
      <c r="B58" s="16" t="s">
        <v>70</v>
      </c>
      <c r="C58" s="16"/>
      <c r="D58" s="16"/>
      <c r="E58" s="15"/>
      <c r="F58" s="16"/>
      <c r="G58" s="30"/>
      <c r="H58" s="31" t="s">
        <v>71</v>
      </c>
      <c r="I58" s="18"/>
      <c r="J58" s="18"/>
      <c r="K58" s="18"/>
      <c r="L58" s="18"/>
      <c r="M58" s="18"/>
      <c r="N58" s="52">
        <f>N59+N68</f>
        <v>830676272</v>
      </c>
    </row>
    <row r="59" spans="1:14">
      <c r="A59" s="23" t="s">
        <v>8</v>
      </c>
      <c r="B59" s="24" t="s">
        <v>72</v>
      </c>
      <c r="C59" s="24"/>
      <c r="D59" s="24"/>
      <c r="E59" s="23"/>
      <c r="F59" s="25"/>
      <c r="G59" s="25"/>
      <c r="H59" s="25"/>
      <c r="I59" s="25" t="s">
        <v>73</v>
      </c>
      <c r="J59" s="25"/>
      <c r="K59" s="25"/>
      <c r="L59" s="25"/>
      <c r="M59" s="25"/>
      <c r="N59" s="58">
        <f>N60</f>
        <v>100001000</v>
      </c>
    </row>
    <row r="60" spans="1:14">
      <c r="A60" s="23" t="s">
        <v>8</v>
      </c>
      <c r="B60" s="24" t="s">
        <v>74</v>
      </c>
      <c r="C60" s="24"/>
      <c r="D60" s="24"/>
      <c r="E60" s="23"/>
      <c r="F60" s="25"/>
      <c r="G60" s="25"/>
      <c r="H60" s="25"/>
      <c r="I60" s="25"/>
      <c r="J60" s="25" t="s">
        <v>75</v>
      </c>
      <c r="K60" s="25"/>
      <c r="L60" s="25"/>
      <c r="M60" s="25"/>
      <c r="N60" s="58">
        <f>N61</f>
        <v>100001000</v>
      </c>
    </row>
    <row r="61" spans="1:14">
      <c r="A61" s="23" t="s">
        <v>8</v>
      </c>
      <c r="B61" s="24" t="s">
        <v>76</v>
      </c>
      <c r="C61" s="24"/>
      <c r="D61" s="24"/>
      <c r="E61" s="23"/>
      <c r="F61" s="25"/>
      <c r="G61" s="25"/>
      <c r="H61" s="25"/>
      <c r="I61" s="25"/>
      <c r="J61" s="25"/>
      <c r="K61" s="25" t="s">
        <v>77</v>
      </c>
      <c r="L61" s="25"/>
      <c r="M61" s="25"/>
      <c r="N61" s="58">
        <f>N62+N65</f>
        <v>100001000</v>
      </c>
    </row>
    <row r="62" spans="1:14">
      <c r="A62" s="23" t="s">
        <v>8</v>
      </c>
      <c r="B62" s="24" t="s">
        <v>78</v>
      </c>
      <c r="C62" s="24"/>
      <c r="D62" s="24"/>
      <c r="E62" s="23"/>
      <c r="F62" s="25"/>
      <c r="G62" s="25"/>
      <c r="H62" s="25"/>
      <c r="I62" s="25"/>
      <c r="J62" s="25"/>
      <c r="K62" s="25"/>
      <c r="L62" s="25" t="s">
        <v>79</v>
      </c>
      <c r="M62" s="25"/>
      <c r="N62" s="54">
        <f>N63+N64</f>
        <v>100000000</v>
      </c>
    </row>
    <row r="63" spans="1:14">
      <c r="A63" s="26" t="s">
        <v>8</v>
      </c>
      <c r="B63" s="27" t="s">
        <v>80</v>
      </c>
      <c r="C63" s="27"/>
      <c r="D63" s="27"/>
      <c r="E63" s="26">
        <v>20</v>
      </c>
      <c r="F63" s="28"/>
      <c r="G63" s="28"/>
      <c r="H63" s="32"/>
      <c r="I63" s="33"/>
      <c r="J63" s="33"/>
      <c r="K63" s="28"/>
      <c r="L63" s="33" t="s">
        <v>81</v>
      </c>
      <c r="M63" s="34"/>
      <c r="N63" s="57">
        <f>+'[1]Estructura CUIPO GASTOS'!$T$404</f>
        <v>99999500</v>
      </c>
    </row>
    <row r="64" spans="1:14">
      <c r="A64" s="26" t="s">
        <v>8</v>
      </c>
      <c r="B64" s="27" t="s">
        <v>80</v>
      </c>
      <c r="C64" s="27"/>
      <c r="D64" s="27"/>
      <c r="E64" s="26">
        <v>18</v>
      </c>
      <c r="F64" s="28"/>
      <c r="G64" s="28"/>
      <c r="H64" s="32"/>
      <c r="I64" s="33"/>
      <c r="J64" s="33"/>
      <c r="K64" s="28"/>
      <c r="L64" s="33" t="s">
        <v>81</v>
      </c>
      <c r="M64" s="34"/>
      <c r="N64" s="57">
        <f>+'[1]Estructura CUIPO GASTOS'!$S$404</f>
        <v>500</v>
      </c>
    </row>
    <row r="65" spans="1:14">
      <c r="A65" s="23" t="s">
        <v>8</v>
      </c>
      <c r="B65" s="24" t="s">
        <v>82</v>
      </c>
      <c r="C65" s="24"/>
      <c r="D65" s="24"/>
      <c r="E65" s="23"/>
      <c r="F65" s="25"/>
      <c r="G65" s="25"/>
      <c r="H65" s="35"/>
      <c r="I65" s="25"/>
      <c r="J65" s="25"/>
      <c r="K65" s="25" t="s">
        <v>83</v>
      </c>
      <c r="L65" s="25"/>
      <c r="M65" s="25"/>
      <c r="N65" s="54">
        <f>+N66+N67</f>
        <v>1000</v>
      </c>
    </row>
    <row r="66" spans="1:14">
      <c r="A66" s="26" t="s">
        <v>8</v>
      </c>
      <c r="B66" s="27" t="s">
        <v>84</v>
      </c>
      <c r="C66" s="27"/>
      <c r="D66" s="27"/>
      <c r="E66" s="26">
        <v>20</v>
      </c>
      <c r="F66" s="28"/>
      <c r="G66" s="28"/>
      <c r="H66" s="32"/>
      <c r="I66" s="33"/>
      <c r="J66" s="33"/>
      <c r="K66" s="28"/>
      <c r="L66" s="33" t="s">
        <v>85</v>
      </c>
      <c r="N66" s="57">
        <f>+'[1]Estructura CUIPO GASTOS'!$T$427</f>
        <v>500</v>
      </c>
    </row>
    <row r="67" spans="1:14">
      <c r="A67" s="26" t="s">
        <v>8</v>
      </c>
      <c r="B67" s="27" t="s">
        <v>84</v>
      </c>
      <c r="C67" s="27"/>
      <c r="D67" s="27"/>
      <c r="E67" s="26">
        <v>18</v>
      </c>
      <c r="F67" s="28"/>
      <c r="G67" s="28"/>
      <c r="H67" s="32"/>
      <c r="I67" s="33"/>
      <c r="J67" s="33"/>
      <c r="K67" s="28"/>
      <c r="L67" s="33" t="s">
        <v>85</v>
      </c>
      <c r="N67" s="57">
        <f>+'[1]Estructura CUIPO GASTOS'!$S$427</f>
        <v>500</v>
      </c>
    </row>
    <row r="68" spans="1:14">
      <c r="A68" s="23" t="s">
        <v>8</v>
      </c>
      <c r="B68" s="36" t="s">
        <v>86</v>
      </c>
      <c r="C68" s="36"/>
      <c r="D68" s="36"/>
      <c r="E68" s="37"/>
      <c r="F68" s="36"/>
      <c r="G68" s="36"/>
      <c r="H68" s="25"/>
      <c r="I68" s="25" t="s">
        <v>87</v>
      </c>
      <c r="J68" s="36"/>
      <c r="K68" s="36"/>
      <c r="L68" s="36"/>
      <c r="M68" s="36"/>
      <c r="N68" s="59">
        <f>N69+N76</f>
        <v>730675272</v>
      </c>
    </row>
    <row r="69" spans="1:14">
      <c r="A69" s="23" t="s">
        <v>8</v>
      </c>
      <c r="B69" s="36" t="s">
        <v>88</v>
      </c>
      <c r="C69" s="36"/>
      <c r="D69" s="36"/>
      <c r="E69" s="37"/>
      <c r="F69" s="36"/>
      <c r="G69" s="36"/>
      <c r="H69" s="25"/>
      <c r="I69" s="25"/>
      <c r="J69" s="36" t="s">
        <v>89</v>
      </c>
      <c r="K69" s="36"/>
      <c r="L69" s="36"/>
      <c r="M69" s="36"/>
      <c r="N69" s="59">
        <f>SUM(N70:N75)</f>
        <v>60990000</v>
      </c>
    </row>
    <row r="70" spans="1:14">
      <c r="A70" s="26" t="s">
        <v>8</v>
      </c>
      <c r="B70" s="27" t="s">
        <v>90</v>
      </c>
      <c r="D70" s="27"/>
      <c r="E70" s="26">
        <v>20</v>
      </c>
      <c r="F70" s="38"/>
      <c r="G70" s="38"/>
      <c r="H70" s="38"/>
      <c r="I70" s="38"/>
      <c r="K70" s="33" t="s">
        <v>91</v>
      </c>
      <c r="L70" s="33"/>
      <c r="M70" s="33"/>
      <c r="N70" s="57">
        <f>+'[1]Estructura CUIPO GASTOS'!$T$501</f>
        <v>0</v>
      </c>
    </row>
    <row r="71" spans="1:14">
      <c r="A71" s="26" t="s">
        <v>8</v>
      </c>
      <c r="B71" s="27" t="s">
        <v>90</v>
      </c>
      <c r="D71" s="27"/>
      <c r="E71" s="26">
        <v>18</v>
      </c>
      <c r="F71" s="38"/>
      <c r="G71" s="38"/>
      <c r="H71" s="38"/>
      <c r="I71" s="38"/>
      <c r="K71" s="33" t="s">
        <v>91</v>
      </c>
      <c r="L71" s="33"/>
      <c r="M71" s="33"/>
      <c r="N71" s="57">
        <f>+'[1]Estructura CUIPO GASTOS'!$S$501</f>
        <v>0</v>
      </c>
    </row>
    <row r="72" spans="1:14">
      <c r="A72" s="26" t="s">
        <v>8</v>
      </c>
      <c r="B72" s="27" t="s">
        <v>92</v>
      </c>
      <c r="D72" s="27"/>
      <c r="E72" s="26">
        <v>20</v>
      </c>
      <c r="K72" s="33" t="s">
        <v>93</v>
      </c>
      <c r="L72" s="33"/>
      <c r="M72" s="33"/>
      <c r="N72" s="57">
        <f>+'[1]Estructura CUIPO GASTOS'!$T$502</f>
        <v>1000</v>
      </c>
    </row>
    <row r="73" spans="1:14">
      <c r="A73" s="26" t="s">
        <v>8</v>
      </c>
      <c r="B73" s="27" t="s">
        <v>92</v>
      </c>
      <c r="D73" s="27"/>
      <c r="E73" s="26">
        <v>18</v>
      </c>
      <c r="K73" s="33" t="s">
        <v>93</v>
      </c>
      <c r="L73" s="33"/>
      <c r="M73" s="33"/>
      <c r="N73" s="57">
        <f>+'[1]Estructura CUIPO GASTOS'!$S$502</f>
        <v>24989000</v>
      </c>
    </row>
    <row r="74" spans="1:14">
      <c r="A74" s="26" t="s">
        <v>8</v>
      </c>
      <c r="B74" s="27" t="s">
        <v>94</v>
      </c>
      <c r="D74" s="27"/>
      <c r="E74" s="26">
        <v>20</v>
      </c>
      <c r="K74" s="33" t="s">
        <v>95</v>
      </c>
      <c r="L74" s="33"/>
      <c r="M74" s="33"/>
      <c r="N74" s="57">
        <f>+'[1]Estructura CUIPO GASTOS'!$T$503</f>
        <v>16000000</v>
      </c>
    </row>
    <row r="75" spans="1:14">
      <c r="A75" s="26" t="s">
        <v>8</v>
      </c>
      <c r="B75" s="27" t="s">
        <v>94</v>
      </c>
      <c r="D75" s="27"/>
      <c r="E75" s="26">
        <v>18</v>
      </c>
      <c r="K75" s="33" t="s">
        <v>95</v>
      </c>
      <c r="L75" s="33"/>
      <c r="M75" s="33"/>
      <c r="N75" s="57">
        <f>+'[1]Estructura CUIPO GASTOS'!$S$503</f>
        <v>20000000</v>
      </c>
    </row>
    <row r="76" spans="1:14">
      <c r="A76" s="23" t="s">
        <v>8</v>
      </c>
      <c r="B76" s="36" t="s">
        <v>96</v>
      </c>
      <c r="C76" s="36"/>
      <c r="D76" s="36"/>
      <c r="E76" s="37"/>
      <c r="F76" s="36"/>
      <c r="G76" s="36"/>
      <c r="H76" s="36"/>
      <c r="I76" s="39"/>
      <c r="J76" s="36" t="s">
        <v>97</v>
      </c>
      <c r="K76" s="36"/>
      <c r="L76" s="36"/>
      <c r="M76" s="36"/>
      <c r="N76" s="60">
        <f>SUM(N77:N84)</f>
        <v>669685272</v>
      </c>
    </row>
    <row r="77" spans="1:14">
      <c r="A77" s="26" t="s">
        <v>8</v>
      </c>
      <c r="B77" s="27" t="s">
        <v>98</v>
      </c>
      <c r="C77" s="38"/>
      <c r="D77" s="38"/>
      <c r="E77" s="26">
        <v>20</v>
      </c>
      <c r="F77" s="38"/>
      <c r="G77" s="38"/>
      <c r="H77" s="38"/>
      <c r="I77" s="38"/>
      <c r="K77" s="33" t="s">
        <v>99</v>
      </c>
      <c r="L77" s="33"/>
      <c r="M77" s="33"/>
      <c r="N77" s="57">
        <f>+'[1]Estructura CUIPO GASTOS'!$T$514</f>
        <v>60997000</v>
      </c>
    </row>
    <row r="78" spans="1:14">
      <c r="A78" s="26" t="s">
        <v>8</v>
      </c>
      <c r="B78" s="27" t="s">
        <v>98</v>
      </c>
      <c r="C78" s="38"/>
      <c r="D78" s="38"/>
      <c r="E78" s="26">
        <v>18</v>
      </c>
      <c r="F78" s="38"/>
      <c r="G78" s="38"/>
      <c r="H78" s="38"/>
      <c r="I78" s="38"/>
      <c r="K78" s="33" t="s">
        <v>99</v>
      </c>
      <c r="L78" s="33"/>
      <c r="M78" s="33"/>
      <c r="N78" s="57">
        <f>+'[1]Estructura CUIPO GASTOS'!$S$514</f>
        <v>3000</v>
      </c>
    </row>
    <row r="79" spans="1:14">
      <c r="A79" s="26" t="s">
        <v>8</v>
      </c>
      <c r="B79" s="27" t="s">
        <v>100</v>
      </c>
      <c r="C79" s="38"/>
      <c r="D79" s="38"/>
      <c r="E79" s="26">
        <v>20</v>
      </c>
      <c r="F79" s="38"/>
      <c r="G79" s="38"/>
      <c r="H79" s="38"/>
      <c r="I79" s="38"/>
      <c r="K79" s="33" t="s">
        <v>101</v>
      </c>
      <c r="L79" s="33"/>
      <c r="M79" s="33"/>
      <c r="N79" s="57">
        <f>+'[1]Estructura CUIPO GASTOS'!$T$515</f>
        <v>335830286</v>
      </c>
    </row>
    <row r="80" spans="1:14">
      <c r="A80" s="26" t="s">
        <v>8</v>
      </c>
      <c r="B80" s="27" t="s">
        <v>100</v>
      </c>
      <c r="C80" s="38"/>
      <c r="D80" s="38"/>
      <c r="E80" s="26">
        <v>18</v>
      </c>
      <c r="F80" s="38"/>
      <c r="G80" s="38"/>
      <c r="H80" s="38"/>
      <c r="I80" s="38"/>
      <c r="K80" s="33" t="s">
        <v>101</v>
      </c>
      <c r="L80" s="33"/>
      <c r="M80" s="33"/>
      <c r="N80" s="57">
        <f>+'[1]Estructura CUIPO GASTOS'!$S$515</f>
        <v>62853986</v>
      </c>
    </row>
    <row r="81" spans="1:14">
      <c r="A81" s="26" t="s">
        <v>8</v>
      </c>
      <c r="B81" s="27" t="s">
        <v>102</v>
      </c>
      <c r="C81" s="38"/>
      <c r="D81" s="38"/>
      <c r="E81" s="26">
        <v>20</v>
      </c>
      <c r="F81" s="38"/>
      <c r="G81" s="38"/>
      <c r="H81" s="38"/>
      <c r="I81" s="38"/>
      <c r="K81" s="33" t="s">
        <v>103</v>
      </c>
      <c r="L81" s="33"/>
      <c r="M81" s="33"/>
      <c r="N81" s="57">
        <f>+'[1]Estructura CUIPO GASTOS'!$T$516</f>
        <v>1500</v>
      </c>
    </row>
    <row r="82" spans="1:14">
      <c r="A82" s="26" t="s">
        <v>8</v>
      </c>
      <c r="B82" s="27" t="s">
        <v>102</v>
      </c>
      <c r="C82" s="38"/>
      <c r="D82" s="38"/>
      <c r="E82" s="26">
        <v>18</v>
      </c>
      <c r="F82" s="38"/>
      <c r="G82" s="38"/>
      <c r="H82" s="38"/>
      <c r="I82" s="38"/>
      <c r="K82" s="33" t="s">
        <v>103</v>
      </c>
      <c r="L82" s="33"/>
      <c r="M82" s="33"/>
      <c r="N82" s="57">
        <f>+'[1]Estructura CUIPO GASTOS'!$S$516</f>
        <v>9999500</v>
      </c>
    </row>
    <row r="83" spans="1:14">
      <c r="A83" s="26" t="s">
        <v>8</v>
      </c>
      <c r="B83" s="27" t="s">
        <v>104</v>
      </c>
      <c r="C83" s="38"/>
      <c r="D83" s="38"/>
      <c r="E83" s="26">
        <v>20</v>
      </c>
      <c r="F83" s="38"/>
      <c r="G83" s="38"/>
      <c r="H83" s="38"/>
      <c r="I83" s="38"/>
      <c r="K83" s="33" t="s">
        <v>105</v>
      </c>
      <c r="L83" s="33"/>
      <c r="M83" s="33"/>
      <c r="N83" s="57">
        <f>+'[1]Estructura CUIPO GASTOS'!$T$517</f>
        <v>199999000</v>
      </c>
    </row>
    <row r="84" spans="1:14">
      <c r="A84" s="26" t="s">
        <v>8</v>
      </c>
      <c r="B84" s="27" t="s">
        <v>104</v>
      </c>
      <c r="C84" s="38"/>
      <c r="D84" s="38"/>
      <c r="E84" s="26">
        <v>20</v>
      </c>
      <c r="F84" s="38"/>
      <c r="G84" s="38"/>
      <c r="H84" s="38"/>
      <c r="I84" s="38"/>
      <c r="K84" s="33" t="s">
        <v>105</v>
      </c>
      <c r="L84" s="38"/>
      <c r="M84" s="38"/>
      <c r="N84" s="57">
        <f>+'[1]Estructura CUIPO GASTOS'!$S$517</f>
        <v>1000</v>
      </c>
    </row>
    <row r="85" spans="1:14">
      <c r="A85" s="15" t="s">
        <v>8</v>
      </c>
      <c r="B85" s="16" t="s">
        <v>106</v>
      </c>
      <c r="C85" s="16"/>
      <c r="D85" s="16"/>
      <c r="E85" s="15"/>
      <c r="F85" s="16"/>
      <c r="G85" s="31" t="s">
        <v>107</v>
      </c>
      <c r="H85" s="18"/>
      <c r="I85" s="18"/>
      <c r="J85" s="18"/>
      <c r="K85" s="18"/>
      <c r="L85" s="18"/>
      <c r="M85" s="18"/>
      <c r="N85" s="52">
        <f>N86</f>
        <v>10000000</v>
      </c>
    </row>
    <row r="86" spans="1:14">
      <c r="A86" s="23" t="s">
        <v>8</v>
      </c>
      <c r="B86" s="24" t="s">
        <v>108</v>
      </c>
      <c r="C86" s="24"/>
      <c r="D86" s="24"/>
      <c r="E86" s="23"/>
      <c r="F86" s="25"/>
      <c r="G86" s="25"/>
      <c r="H86" s="25"/>
      <c r="I86" s="40" t="s">
        <v>109</v>
      </c>
      <c r="J86" s="40"/>
      <c r="K86" s="40"/>
      <c r="L86" s="40"/>
      <c r="M86" s="40"/>
      <c r="N86" s="60">
        <f>N87</f>
        <v>10000000</v>
      </c>
    </row>
    <row r="87" spans="1:14">
      <c r="A87" s="23" t="s">
        <v>8</v>
      </c>
      <c r="B87" s="24" t="s">
        <v>110</v>
      </c>
      <c r="C87" s="24"/>
      <c r="D87" s="24"/>
      <c r="E87" s="23"/>
      <c r="F87" s="25"/>
      <c r="G87" s="25"/>
      <c r="H87" s="25"/>
      <c r="I87" s="41" t="s">
        <v>111</v>
      </c>
      <c r="J87" s="41" t="s">
        <v>112</v>
      </c>
      <c r="K87" s="41"/>
      <c r="L87" s="41"/>
      <c r="M87" s="41"/>
      <c r="N87" s="60">
        <f>N88+N89</f>
        <v>10000000</v>
      </c>
    </row>
    <row r="88" spans="1:14">
      <c r="A88" s="26" t="s">
        <v>8</v>
      </c>
      <c r="B88" s="27" t="s">
        <v>113</v>
      </c>
      <c r="C88" s="27"/>
      <c r="D88" s="27"/>
      <c r="E88" s="26">
        <v>20</v>
      </c>
      <c r="F88" s="28"/>
      <c r="G88" s="28"/>
      <c r="H88" s="28"/>
      <c r="I88" s="33" t="s">
        <v>111</v>
      </c>
      <c r="J88" s="33"/>
      <c r="K88" s="33" t="s">
        <v>114</v>
      </c>
      <c r="L88" s="33"/>
      <c r="M88" s="33"/>
      <c r="N88" s="57">
        <f>+'[1]Estructura CUIPO GASTOS'!$T$1411</f>
        <v>9999000</v>
      </c>
    </row>
    <row r="89" spans="1:14">
      <c r="A89" s="26" t="s">
        <v>8</v>
      </c>
      <c r="B89" s="27" t="s">
        <v>113</v>
      </c>
      <c r="E89" s="26">
        <v>18</v>
      </c>
      <c r="K89" s="33" t="s">
        <v>114</v>
      </c>
      <c r="N89" s="57">
        <f>+'[1]Estructura CUIPO GASTOS'!$S$1411</f>
        <v>1000</v>
      </c>
    </row>
    <row r="90" spans="1:14">
      <c r="E90" s="3"/>
      <c r="N90" s="57"/>
    </row>
    <row r="91" spans="1:14" ht="15.75">
      <c r="A91" s="42" t="s">
        <v>115</v>
      </c>
      <c r="B91" s="43"/>
      <c r="C91" s="43"/>
      <c r="D91" s="43"/>
      <c r="E91" s="44"/>
      <c r="F91" s="43"/>
      <c r="G91" s="43"/>
      <c r="H91" s="43"/>
      <c r="I91" s="43"/>
      <c r="J91" s="43"/>
      <c r="K91" s="43"/>
      <c r="L91" s="43"/>
      <c r="M91" s="43"/>
      <c r="N91" s="61">
        <f>N6</f>
        <v>4667671571</v>
      </c>
    </row>
    <row r="92" spans="1:14" ht="15.75">
      <c r="A92" s="45"/>
      <c r="B92" s="46"/>
      <c r="C92" s="46"/>
      <c r="D92" s="46"/>
      <c r="E92" s="47"/>
      <c r="F92" s="46"/>
      <c r="G92" s="46"/>
      <c r="H92" s="46"/>
      <c r="I92" s="46"/>
      <c r="J92" s="46"/>
      <c r="K92" s="46"/>
      <c r="L92" s="46"/>
      <c r="M92" s="46"/>
      <c r="N92" s="62"/>
    </row>
  </sheetData>
  <autoFilter ref="A5:N89" xr:uid="{00000000-0009-0000-0000-000004000000}"/>
  <printOptions horizontalCentered="1"/>
  <pageMargins left="0.35433070866141736" right="0.11811023622047245" top="0.31496062992125984" bottom="0.35433070866141736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G10"/>
  <sheetViews>
    <sheetView workbookViewId="0">
      <selection activeCell="C9" sqref="C9"/>
    </sheetView>
  </sheetViews>
  <sheetFormatPr baseColWidth="10" defaultColWidth="11.5703125" defaultRowHeight="15"/>
  <cols>
    <col min="1" max="1" width="21.85546875" style="131" customWidth="1"/>
    <col min="2" max="2" width="5" style="131" customWidth="1"/>
    <col min="3" max="3" width="44.28515625" style="131" customWidth="1"/>
    <col min="4" max="4" width="15.5703125" style="130" hidden="1" customWidth="1"/>
    <col min="5" max="5" width="21.42578125" style="131" customWidth="1"/>
    <col min="6" max="6" width="21.42578125" style="131" hidden="1" customWidth="1"/>
    <col min="7" max="7" width="21.42578125" style="131" customWidth="1"/>
    <col min="8" max="16384" width="11.5703125" style="131"/>
  </cols>
  <sheetData>
    <row r="3" spans="1:7" s="135" customFormat="1" ht="30">
      <c r="A3" s="133" t="s">
        <v>136</v>
      </c>
      <c r="B3" s="133" t="s">
        <v>137</v>
      </c>
      <c r="C3" s="133" t="s">
        <v>138</v>
      </c>
      <c r="D3" s="134" t="s">
        <v>139</v>
      </c>
      <c r="E3" s="134" t="s">
        <v>146</v>
      </c>
      <c r="F3" s="134" t="s">
        <v>139</v>
      </c>
      <c r="G3" s="134" t="s">
        <v>148</v>
      </c>
    </row>
    <row r="4" spans="1:7" ht="25.15" customHeight="1">
      <c r="A4" s="128" t="s">
        <v>140</v>
      </c>
      <c r="B4" s="129">
        <v>20</v>
      </c>
      <c r="C4" s="128" t="s">
        <v>89</v>
      </c>
      <c r="D4" s="132">
        <v>3000000</v>
      </c>
      <c r="E4" s="132">
        <v>4800000</v>
      </c>
      <c r="F4" s="132"/>
      <c r="G4" s="132">
        <f>+E4/2</f>
        <v>2400000</v>
      </c>
    </row>
    <row r="5" spans="1:7" ht="25.15" customHeight="1">
      <c r="A5" s="128" t="s">
        <v>141</v>
      </c>
      <c r="B5" s="129">
        <v>20</v>
      </c>
      <c r="C5" s="128" t="s">
        <v>147</v>
      </c>
      <c r="D5" s="132">
        <v>400000</v>
      </c>
      <c r="E5" s="132">
        <v>500000</v>
      </c>
      <c r="F5" s="132"/>
      <c r="G5" s="132">
        <f t="shared" ref="G5:G7" si="0">+E5/2</f>
        <v>250000</v>
      </c>
    </row>
    <row r="6" spans="1:7" ht="25.15" customHeight="1">
      <c r="A6" s="128" t="s">
        <v>143</v>
      </c>
      <c r="B6" s="129">
        <v>20</v>
      </c>
      <c r="C6" s="128" t="s">
        <v>120</v>
      </c>
      <c r="D6" s="132">
        <v>200000</v>
      </c>
      <c r="E6" s="132">
        <v>200000</v>
      </c>
      <c r="F6" s="132"/>
      <c r="G6" s="132">
        <f t="shared" si="0"/>
        <v>100000</v>
      </c>
    </row>
    <row r="7" spans="1:7" ht="25.15" customHeight="1">
      <c r="A7" s="128" t="s">
        <v>144</v>
      </c>
      <c r="B7" s="129">
        <v>20</v>
      </c>
      <c r="C7" s="128" t="s">
        <v>122</v>
      </c>
      <c r="D7" s="132">
        <v>4000000</v>
      </c>
      <c r="E7" s="132">
        <v>4500000</v>
      </c>
      <c r="F7" s="132"/>
      <c r="G7" s="132">
        <f t="shared" si="0"/>
        <v>2250000</v>
      </c>
    </row>
    <row r="8" spans="1:7" ht="25.15" customHeight="1">
      <c r="A8" s="194" t="s">
        <v>145</v>
      </c>
      <c r="B8" s="194"/>
      <c r="C8" s="194"/>
      <c r="D8" s="136">
        <f>SUM(D4:D7)</f>
        <v>7600000</v>
      </c>
      <c r="E8" s="136">
        <f>SUM(E4:E7)</f>
        <v>10000000</v>
      </c>
      <c r="F8" s="136"/>
      <c r="G8" s="136">
        <f>SUM(G4:G7)</f>
        <v>5000000</v>
      </c>
    </row>
    <row r="10" spans="1:7">
      <c r="D10" s="130">
        <f>+D8/2</f>
        <v>3800000</v>
      </c>
    </row>
  </sheetData>
  <mergeCells count="1">
    <mergeCell ref="A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GASTOS 2024 GOBERNACION</vt:lpstr>
      <vt:lpstr>INGRESOS 2024</vt:lpstr>
      <vt:lpstr>cxc Gober</vt:lpstr>
      <vt:lpstr>Gastos con SUBRUBROS</vt:lpstr>
      <vt:lpstr>Gastos</vt:lpstr>
      <vt:lpstr>CAJA MENOR</vt:lpstr>
      <vt:lpstr>'GASTOS 2024 GOBERNACION'!Área_de_impresión</vt:lpstr>
      <vt:lpstr>'GASTOS 2024 GOBERNACION'!Títulos_a_imprimir</vt:lpstr>
      <vt:lpstr>'Gastos con SUBRUBROS'!Títulos_a_imprimir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Paola Guerra Rizo</dc:creator>
  <cp:lastModifiedBy>MICHELLY</cp:lastModifiedBy>
  <cp:lastPrinted>2023-01-13T21:32:26Z</cp:lastPrinted>
  <dcterms:created xsi:type="dcterms:W3CDTF">2021-11-12T14:29:17Z</dcterms:created>
  <dcterms:modified xsi:type="dcterms:W3CDTF">2024-04-10T21:55:52Z</dcterms:modified>
</cp:coreProperties>
</file>